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<sst xmlns="http://schemas.openxmlformats.org/spreadsheetml/2006/main" count="106" uniqueCount="53">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</sst>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5">
        <v>44228</v>
      </c>
      <c r="Q5" s="75"/>
      <c r="R5" s="75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9" t="s">
        <v>0</v>
      </c>
      <c r="B9" s="80"/>
      <c r="C9" s="81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74" t="s">
        <v>35</v>
      </c>
      <c r="Q9" s="74"/>
      <c r="R9" s="74"/>
    </row>
    <row r="10" spans="1:18" ht="19.5" customHeight="1">
      <c r="A10" s="1" t="s">
        <v>34</v>
      </c>
      <c r="B10" s="10"/>
      <c r="C10" s="10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57" t="s">
        <v>25</v>
      </c>
      <c r="R10" s="45">
        <v>2021</v>
      </c>
    </row>
    <row r="11" spans="1:18" ht="19.5" customHeight="1">
      <c r="A11" s="72" t="s">
        <v>1</v>
      </c>
      <c r="B11" s="73"/>
      <c r="C11" s="73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1"/>
      <c r="Q11" s="11"/>
      <c r="R11" s="11"/>
    </row>
    <row r="12" spans="1:18" ht="19.5" customHeight="1">
      <c r="A12" s="61" t="s">
        <v>2</v>
      </c>
      <c r="B12" s="62"/>
      <c r="C12" s="62"/>
      <c r="D12" s="66" t="s">
        <v>51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74" t="s">
        <v>43</v>
      </c>
      <c r="Q12" s="74"/>
      <c r="R12" s="74"/>
    </row>
    <row r="13" spans="1:18" ht="19.5" customHeight="1">
      <c r="A13" s="61" t="s">
        <v>3</v>
      </c>
      <c r="B13" s="62"/>
      <c r="C13" s="6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9">
        <v>250</v>
      </c>
      <c r="Q13" s="69"/>
      <c r="R13" s="69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0" t="s">
        <v>33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49" t="s">
        <v>47</v>
      </c>
      <c r="O16" s="9" t="s">
        <v>6</v>
      </c>
      <c r="P16" s="60" t="s">
        <v>5</v>
      </c>
      <c r="Q16" s="60"/>
      <c r="R16" s="6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695.5782366401223</v>
      </c>
      <c r="O18" s="40">
        <f>+N18*$P$13+0</f>
        <v>173894.5591600306</v>
      </c>
      <c r="P18" s="16"/>
      <c r="Q18" s="17"/>
      <c r="R18" s="18">
        <f>+O18/$O$41*100</f>
        <v>1.9444139322556873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544.6137335612023</v>
      </c>
      <c r="O19" s="40">
        <f aca="true" t="shared" si="0" ref="O19:O39">+N19*$P$13+0</f>
        <v>136153.43339030058</v>
      </c>
      <c r="P19" s="16"/>
      <c r="Q19" s="17"/>
      <c r="R19" s="18">
        <f aca="true" t="shared" si="1" ref="R19:R39">+O19/$O$41*100</f>
        <v>1.522408947625067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8729.782415719052</v>
      </c>
      <c r="O20" s="40">
        <f t="shared" si="0"/>
        <v>2182445.6039297627</v>
      </c>
      <c r="P20" s="16"/>
      <c r="Q20" s="17"/>
      <c r="R20" s="18">
        <f t="shared" si="1"/>
        <v>24.403165108610185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6675.958699357456</v>
      </c>
      <c r="O21" s="40">
        <f t="shared" si="0"/>
        <v>1668989.674839364</v>
      </c>
      <c r="P21" s="16"/>
      <c r="Q21" s="17"/>
      <c r="R21" s="18">
        <f t="shared" si="1"/>
        <v>18.66192244440535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164.44581410839135</v>
      </c>
      <c r="O22" s="40">
        <f t="shared" si="0"/>
        <v>41111.45352709784</v>
      </c>
      <c r="P22" s="16"/>
      <c r="Q22" s="17"/>
      <c r="R22" s="18">
        <f t="shared" si="1"/>
        <v>0.45969053545721755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3149.179755698844</v>
      </c>
      <c r="O23" s="40">
        <f t="shared" si="0"/>
        <v>787294.938924711</v>
      </c>
      <c r="P23" s="16"/>
      <c r="Q23" s="17"/>
      <c r="R23" s="18">
        <f t="shared" si="1"/>
        <v>8.803192322025547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2898.017414206556</v>
      </c>
      <c r="O24" s="40">
        <f t="shared" si="0"/>
        <v>724504.353551639</v>
      </c>
      <c r="P24" s="16"/>
      <c r="Q24" s="17"/>
      <c r="R24" s="18">
        <f t="shared" si="1"/>
        <v>8.101095087910624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1424.7377735027567</v>
      </c>
      <c r="O25" s="40">
        <f t="shared" si="0"/>
        <v>356184.44337568915</v>
      </c>
      <c r="P25" s="16"/>
      <c r="Q25" s="17"/>
      <c r="R25" s="18">
        <f t="shared" si="1"/>
        <v>3.982700767049721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282.5284598803891</v>
      </c>
      <c r="O26" s="40">
        <f t="shared" si="0"/>
        <v>70632.11497009727</v>
      </c>
      <c r="P26" s="16"/>
      <c r="Q26" s="17"/>
      <c r="R26" s="18">
        <f t="shared" si="1"/>
        <v>0.7897778347748882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281.1718440851622</v>
      </c>
      <c r="O27" s="40">
        <f t="shared" si="0"/>
        <v>70292.96102129055</v>
      </c>
      <c r="P27" s="16"/>
      <c r="Q27" s="17"/>
      <c r="R27" s="18">
        <f t="shared" si="1"/>
        <v>0.7859855616501583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2020.514836644914</v>
      </c>
      <c r="O28" s="40">
        <f t="shared" si="0"/>
        <v>505128.7091612285</v>
      </c>
      <c r="P28" s="16"/>
      <c r="Q28" s="17"/>
      <c r="R28" s="18">
        <f t="shared" si="1"/>
        <v>5.64813128380601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178.90734928795806</v>
      </c>
      <c r="O29" s="40">
        <f t="shared" si="0"/>
        <v>44726.837321989515</v>
      </c>
      <c r="P29" s="16"/>
      <c r="Q29" s="17"/>
      <c r="R29" s="18">
        <f t="shared" si="1"/>
        <v>0.5001161971639158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2650.390859960846</v>
      </c>
      <c r="O30" s="40">
        <f t="shared" si="0"/>
        <v>662597.7149902114</v>
      </c>
      <c r="P30" s="16"/>
      <c r="Q30" s="17"/>
      <c r="R30" s="18">
        <f t="shared" si="1"/>
        <v>7.408881765657213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215.70029688237997</v>
      </c>
      <c r="O31" s="40">
        <f t="shared" si="0"/>
        <v>53925.074220594994</v>
      </c>
      <c r="P31" s="16"/>
      <c r="Q31" s="17"/>
      <c r="R31" s="18">
        <f t="shared" si="1"/>
        <v>0.6029669135073614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2070.247102440529</v>
      </c>
      <c r="O32" s="40">
        <f t="shared" si="0"/>
        <v>517561.77561013226</v>
      </c>
      <c r="P32" s="16"/>
      <c r="Q32" s="17"/>
      <c r="R32" s="18">
        <f t="shared" si="1"/>
        <v>5.787152468486443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1563.4443784643988</v>
      </c>
      <c r="O33" s="40">
        <f t="shared" si="0"/>
        <v>390861.0946160997</v>
      </c>
      <c r="P33" s="16"/>
      <c r="Q33" s="17"/>
      <c r="R33" s="18">
        <f t="shared" si="1"/>
        <v>4.3704401196868305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1462.038262217351</v>
      </c>
      <c r="O34" s="40">
        <f t="shared" si="0"/>
        <v>365509.56555433775</v>
      </c>
      <c r="P34" s="16"/>
      <c r="Q34" s="17"/>
      <c r="R34" s="18">
        <f t="shared" si="1"/>
        <v>4.086970259848886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765.8991463022086</v>
      </c>
      <c r="O39" s="40">
        <f t="shared" si="0"/>
        <v>191474.78657555213</v>
      </c>
      <c r="P39" s="16"/>
      <c r="Q39" s="17"/>
      <c r="R39" s="18">
        <f t="shared" si="1"/>
        <v>2.140988450078902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8943289.094740128</v>
      </c>
      <c r="P41" s="16"/>
      <c r="Q41" s="17"/>
      <c r="R41" s="18">
        <f>SUM(R18:R39)</f>
        <v>100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35773.15637896051</v>
      </c>
      <c r="P42" s="43"/>
      <c r="Q42" s="44"/>
      <c r="R42" s="44"/>
      <c r="S42" s="56"/>
      <c r="T42" s="58"/>
      <c r="U42" s="58"/>
      <c r="V42" s="59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12985655.765562668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51942.62306225068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7.7109375" style="0" customWidth="1"/>
    <col min="22" max="22" width="6.57421875" style="0" customWidth="1"/>
  </cols>
  <sheetData>
    <row r="5" spans="16:19" ht="33.75" customHeight="1">
      <c r="P5" s="75">
        <v>44228</v>
      </c>
      <c r="Q5" s="75"/>
      <c r="R5" s="75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9" t="s">
        <v>0</v>
      </c>
      <c r="B9" s="80"/>
      <c r="C9" s="81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74" t="s">
        <v>35</v>
      </c>
      <c r="Q9" s="74"/>
      <c r="R9" s="74"/>
    </row>
    <row r="10" spans="1:18" ht="19.5" customHeight="1">
      <c r="A10" s="1" t="s">
        <v>34</v>
      </c>
      <c r="B10" s="10"/>
      <c r="C10" s="10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57" t="s">
        <v>25</v>
      </c>
      <c r="R10" s="45">
        <v>2021</v>
      </c>
    </row>
    <row r="11" spans="1:18" ht="19.5" customHeight="1">
      <c r="A11" s="72" t="s">
        <v>1</v>
      </c>
      <c r="B11" s="73"/>
      <c r="C11" s="73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1"/>
      <c r="Q11" s="11"/>
      <c r="R11" s="11"/>
    </row>
    <row r="12" spans="1:18" ht="19.5" customHeight="1">
      <c r="A12" s="61" t="s">
        <v>2</v>
      </c>
      <c r="B12" s="62"/>
      <c r="C12" s="62"/>
      <c r="D12" s="66" t="s">
        <v>52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74" t="s">
        <v>43</v>
      </c>
      <c r="Q12" s="74"/>
      <c r="R12" s="74"/>
    </row>
    <row r="13" spans="1:18" ht="19.5" customHeight="1">
      <c r="A13" s="61" t="s">
        <v>3</v>
      </c>
      <c r="B13" s="62"/>
      <c r="C13" s="6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9">
        <v>450</v>
      </c>
      <c r="Q13" s="69"/>
      <c r="R13" s="69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0" t="s">
        <v>33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49" t="s">
        <v>47</v>
      </c>
      <c r="O16" s="9" t="s">
        <v>6</v>
      </c>
      <c r="P16" s="60" t="s">
        <v>5</v>
      </c>
      <c r="Q16" s="60"/>
      <c r="R16" s="6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1177.4081853339</v>
      </c>
      <c r="O18" s="40">
        <f>+N18*$P$13+0</f>
        <v>529833.683400255</v>
      </c>
      <c r="P18" s="16"/>
      <c r="Q18" s="17"/>
      <c r="R18" s="18">
        <f>+O18/$O$41*100</f>
        <v>3.6394232924148366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783.5476204412855</v>
      </c>
      <c r="O19" s="40">
        <f aca="true" t="shared" si="0" ref="O19:O39">+N19*$P$13+0</f>
        <v>352596.42919857847</v>
      </c>
      <c r="P19" s="16"/>
      <c r="Q19" s="17"/>
      <c r="R19" s="18">
        <f aca="true" t="shared" si="1" ref="R19:R39">+O19/$O$41*100</f>
        <v>2.4219820246463923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6671.387265917386</v>
      </c>
      <c r="O20" s="40">
        <f t="shared" si="0"/>
        <v>3002124.2696628235</v>
      </c>
      <c r="P20" s="16"/>
      <c r="Q20" s="17"/>
      <c r="R20" s="18">
        <f t="shared" si="1"/>
        <v>20.621567363585065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5255.568343810745</v>
      </c>
      <c r="O21" s="40">
        <f t="shared" si="0"/>
        <v>2365005.7547148354</v>
      </c>
      <c r="P21" s="16"/>
      <c r="Q21" s="17"/>
      <c r="R21" s="18">
        <f t="shared" si="1"/>
        <v>16.245205429685896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132.88550635021522</v>
      </c>
      <c r="O22" s="40">
        <f t="shared" si="0"/>
        <v>59798.47785759685</v>
      </c>
      <c r="P22" s="16"/>
      <c r="Q22" s="17"/>
      <c r="R22" s="18">
        <f t="shared" si="1"/>
        <v>0.41075526147982555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3149.1797556988436</v>
      </c>
      <c r="O23" s="40">
        <f t="shared" si="0"/>
        <v>1417130.8900644796</v>
      </c>
      <c r="P23" s="16"/>
      <c r="Q23" s="17"/>
      <c r="R23" s="18">
        <f t="shared" si="1"/>
        <v>9.734260639305276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2195.077769230647</v>
      </c>
      <c r="O24" s="40">
        <f t="shared" si="0"/>
        <v>987784.9961537911</v>
      </c>
      <c r="P24" s="16"/>
      <c r="Q24" s="17"/>
      <c r="R24" s="18">
        <f t="shared" si="1"/>
        <v>6.785087161369169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1383.4055591469967</v>
      </c>
      <c r="O25" s="40">
        <f t="shared" si="0"/>
        <v>622532.5016161485</v>
      </c>
      <c r="P25" s="16"/>
      <c r="Q25" s="17"/>
      <c r="R25" s="18">
        <f t="shared" si="1"/>
        <v>4.276170726117329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156.96025548910507</v>
      </c>
      <c r="O26" s="40">
        <f t="shared" si="0"/>
        <v>70632.11497009727</v>
      </c>
      <c r="P26" s="16"/>
      <c r="Q26" s="17"/>
      <c r="R26" s="18">
        <f t="shared" si="1"/>
        <v>0.4851714273146775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156.20658004731234</v>
      </c>
      <c r="O27" s="40">
        <f t="shared" si="0"/>
        <v>70292.96102129055</v>
      </c>
      <c r="P27" s="16"/>
      <c r="Q27" s="17"/>
      <c r="R27" s="18">
        <f t="shared" si="1"/>
        <v>0.48284178157928326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2006.8358604527762</v>
      </c>
      <c r="O28" s="40">
        <f t="shared" si="0"/>
        <v>903076.1372037493</v>
      </c>
      <c r="P28" s="16"/>
      <c r="Q28" s="17"/>
      <c r="R28" s="18">
        <f t="shared" si="1"/>
        <v>6.203222693338035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119.6665024157714</v>
      </c>
      <c r="O29" s="40">
        <f t="shared" si="0"/>
        <v>53849.926087097134</v>
      </c>
      <c r="P29" s="16"/>
      <c r="Q29" s="17"/>
      <c r="R29" s="18">
        <f t="shared" si="1"/>
        <v>0.3698947074079215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2502.9767181581783</v>
      </c>
      <c r="O30" s="40">
        <f t="shared" si="0"/>
        <v>1126339.5231711802</v>
      </c>
      <c r="P30" s="16"/>
      <c r="Q30" s="17"/>
      <c r="R30" s="18">
        <f t="shared" si="1"/>
        <v>7.736817088504948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158.4367471025021</v>
      </c>
      <c r="O31" s="40">
        <f t="shared" si="0"/>
        <v>71296.53619612595</v>
      </c>
      <c r="P31" s="16"/>
      <c r="Q31" s="17"/>
      <c r="R31" s="18">
        <f t="shared" si="1"/>
        <v>0.4897353313504971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1632.2363431657664</v>
      </c>
      <c r="O32" s="40">
        <f t="shared" si="0"/>
        <v>734506.3544245949</v>
      </c>
      <c r="P32" s="16"/>
      <c r="Q32" s="17"/>
      <c r="R32" s="18">
        <f t="shared" si="1"/>
        <v>5.045318216773629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1032.0139971920612</v>
      </c>
      <c r="O33" s="40">
        <f t="shared" si="0"/>
        <v>464406.29873642756</v>
      </c>
      <c r="P33" s="16"/>
      <c r="Q33" s="17"/>
      <c r="R33" s="18">
        <f t="shared" si="1"/>
        <v>3.1900031155412645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1089.801286468443</v>
      </c>
      <c r="O34" s="40">
        <f t="shared" si="0"/>
        <v>490410.5789107994</v>
      </c>
      <c r="P34" s="16"/>
      <c r="Q34" s="17"/>
      <c r="R34" s="18">
        <f t="shared" si="1"/>
        <v>3.368626306052154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2747.9100693333335</v>
      </c>
      <c r="O39" s="40">
        <f t="shared" si="0"/>
        <v>1236559.5312</v>
      </c>
      <c r="P39" s="16"/>
      <c r="Q39" s="17"/>
      <c r="R39" s="18">
        <f t="shared" si="1"/>
        <v>8.493917433533795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14558176.964589871</v>
      </c>
      <c r="P41" s="16"/>
      <c r="Q41" s="17"/>
      <c r="R41" s="18">
        <f>SUM(R18:R39)</f>
        <v>100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32351.50436575527</v>
      </c>
      <c r="P42" s="43"/>
      <c r="Q42" s="44"/>
      <c r="R42" s="44"/>
      <c r="T42" s="58"/>
      <c r="U42" s="58"/>
      <c r="V42" s="59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21138472.952584498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46974.38433907666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2021-03-19T21:30:51Z</dcterms:modified>
  <cp:category/>
  <cp:version/>
  <cp:contentType/>
  <cp:contentStatus/>
</cp:coreProperties>
</file>