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<sst xmlns="http://schemas.openxmlformats.org/spreadsheetml/2006/main" count="106" uniqueCount="53">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</sst>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281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7">
        <v>43831</v>
      </c>
      <c r="Q5" s="67"/>
      <c r="R5" s="6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4" t="s">
        <v>0</v>
      </c>
      <c r="B9" s="75"/>
      <c r="C9" s="76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66" t="s">
        <v>35</v>
      </c>
      <c r="Q9" s="66"/>
      <c r="R9" s="66"/>
    </row>
    <row r="10" spans="1:18" ht="19.5" customHeight="1">
      <c r="A10" s="1" t="s">
        <v>34</v>
      </c>
      <c r="B10" s="10"/>
      <c r="C10" s="10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5"/>
      <c r="Q10" s="57" t="s">
        <v>24</v>
      </c>
      <c r="R10" s="45">
        <v>2020</v>
      </c>
    </row>
    <row r="11" spans="1:18" ht="19.5" customHeight="1">
      <c r="A11" s="62" t="s">
        <v>1</v>
      </c>
      <c r="B11" s="63"/>
      <c r="C11" s="63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78" t="s">
        <v>52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66" t="s">
        <v>43</v>
      </c>
      <c r="Q12" s="66"/>
      <c r="R12" s="66"/>
    </row>
    <row r="13" spans="1:18" ht="19.5" customHeight="1">
      <c r="A13" s="64" t="s">
        <v>3</v>
      </c>
      <c r="B13" s="65"/>
      <c r="C13" s="65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59">
        <v>10.5</v>
      </c>
      <c r="Q13" s="59"/>
      <c r="R13" s="59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0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49" t="s">
        <v>47</v>
      </c>
      <c r="O16" s="9" t="s">
        <v>6</v>
      </c>
      <c r="P16" s="77" t="s">
        <v>5</v>
      </c>
      <c r="Q16" s="77"/>
      <c r="R16" s="77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1085.9535503489465</v>
      </c>
      <c r="O18" s="40">
        <f>+N18*$P$13+0</f>
        <v>11402.512278663939</v>
      </c>
      <c r="P18" s="16"/>
      <c r="Q18" s="17"/>
      <c r="R18" s="18">
        <f>+O18/$O$41*100</f>
        <v>2.1947632239184607</v>
      </c>
      <c r="S18" s="56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6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6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6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6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6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1609.6194214285715</v>
      </c>
      <c r="O24" s="40">
        <f t="shared" si="0"/>
        <v>16901.003925</v>
      </c>
      <c r="P24" s="16"/>
      <c r="Q24" s="17"/>
      <c r="R24" s="18">
        <f t="shared" si="1"/>
        <v>3.253116590043078</v>
      </c>
      <c r="S24" s="56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173.9836952380952</v>
      </c>
      <c r="O25" s="40">
        <f t="shared" si="0"/>
        <v>1826.8287999999998</v>
      </c>
      <c r="P25" s="16"/>
      <c r="Q25" s="17"/>
      <c r="R25" s="18">
        <f t="shared" si="1"/>
        <v>0.3516292347378108</v>
      </c>
      <c r="S25" s="56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975.0575457396824</v>
      </c>
      <c r="O26" s="40">
        <f t="shared" si="0"/>
        <v>10238.104230266665</v>
      </c>
      <c r="P26" s="16"/>
      <c r="Q26" s="17"/>
      <c r="R26" s="18">
        <f t="shared" si="1"/>
        <v>1.9706371804816147</v>
      </c>
      <c r="S26" s="56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5730.345341190476</v>
      </c>
      <c r="O27" s="40">
        <f t="shared" si="0"/>
        <v>60168.62608249999</v>
      </c>
      <c r="P27" s="16"/>
      <c r="Q27" s="17"/>
      <c r="R27" s="18">
        <f t="shared" si="1"/>
        <v>11.581297571296751</v>
      </c>
      <c r="S27" s="56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2732.3826359666664</v>
      </c>
      <c r="O28" s="40">
        <f t="shared" si="0"/>
        <v>28690.017677649997</v>
      </c>
      <c r="P28" s="16"/>
      <c r="Q28" s="17"/>
      <c r="R28" s="18">
        <f t="shared" si="1"/>
        <v>5.5222738773366915</v>
      </c>
      <c r="S28" s="56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292.31179754920635</v>
      </c>
      <c r="O29" s="40">
        <f t="shared" si="0"/>
        <v>3069.2738742666666</v>
      </c>
      <c r="P29" s="16"/>
      <c r="Q29" s="17"/>
      <c r="R29" s="18">
        <f t="shared" si="1"/>
        <v>0.590775897341417</v>
      </c>
      <c r="S29" s="56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6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6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1162.2115994144037</v>
      </c>
      <c r="O32" s="40">
        <f t="shared" si="0"/>
        <v>12203.221793851239</v>
      </c>
      <c r="P32" s="16"/>
      <c r="Q32" s="17"/>
      <c r="R32" s="18">
        <f t="shared" si="1"/>
        <v>2.3488843293403776</v>
      </c>
      <c r="S32" s="56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4643.899250753478</v>
      </c>
      <c r="O33" s="40">
        <f t="shared" si="0"/>
        <v>48760.942132911514</v>
      </c>
      <c r="P33" s="16"/>
      <c r="Q33" s="17"/>
      <c r="R33" s="18">
        <f t="shared" si="1"/>
        <v>9.385538900684265</v>
      </c>
      <c r="S33" s="56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8909.60212905426</v>
      </c>
      <c r="O34" s="40">
        <f t="shared" si="0"/>
        <v>93550.82235506973</v>
      </c>
      <c r="P34" s="16"/>
      <c r="Q34" s="17"/>
      <c r="R34" s="18">
        <f t="shared" si="1"/>
        <v>18.006725136918174</v>
      </c>
      <c r="S34" s="56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9417.48271504049</v>
      </c>
      <c r="O35" s="40">
        <f t="shared" si="0"/>
        <v>98883.56850792516</v>
      </c>
      <c r="P35" s="16"/>
      <c r="Q35" s="17"/>
      <c r="R35" s="18">
        <f t="shared" si="1"/>
        <v>19.033175699105257</v>
      </c>
      <c r="S35" s="56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11188.110816029415</v>
      </c>
      <c r="O38" s="40">
        <f t="shared" si="0"/>
        <v>117475.16356830885</v>
      </c>
      <c r="P38" s="16"/>
      <c r="Q38" s="17"/>
      <c r="R38" s="18">
        <f t="shared" si="1"/>
        <v>22.61169840667259</v>
      </c>
      <c r="S38" s="56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1558.342714285714</v>
      </c>
      <c r="O39" s="40">
        <f t="shared" si="0"/>
        <v>16362.598499999996</v>
      </c>
      <c r="P39" s="16"/>
      <c r="Q39" s="17"/>
      <c r="R39" s="18">
        <f t="shared" si="1"/>
        <v>3.1494839521235107</v>
      </c>
      <c r="S39" s="56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519532.68372641376</v>
      </c>
      <c r="P41" s="16"/>
      <c r="Q41" s="17"/>
      <c r="R41" s="18">
        <f>SUM(R18:R39)</f>
        <v>100</v>
      </c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49479.303212039405</v>
      </c>
      <c r="P42" s="43"/>
      <c r="Q42" s="44"/>
      <c r="R42" s="44"/>
      <c r="S42" s="56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754361.4567707529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71843.94826388123</v>
      </c>
      <c r="P46" s="43"/>
      <c r="Q46" s="44"/>
      <c r="R46" s="44"/>
      <c r="T46" s="56"/>
      <c r="U46" s="56"/>
      <c r="V46" s="58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140625" style="0" customWidth="1"/>
    <col min="21" max="21" width="8.28125" style="0" customWidth="1"/>
    <col min="22" max="22" width="6.57421875" style="0" customWidth="1"/>
  </cols>
  <sheetData>
    <row r="5" spans="16:19" ht="33.75" customHeight="1">
      <c r="P5" s="67">
        <v>43831</v>
      </c>
      <c r="Q5" s="67"/>
      <c r="R5" s="6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4" t="s">
        <v>0</v>
      </c>
      <c r="B9" s="75"/>
      <c r="C9" s="76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66" t="s">
        <v>35</v>
      </c>
      <c r="Q9" s="66"/>
      <c r="R9" s="66"/>
    </row>
    <row r="10" spans="1:18" ht="19.5" customHeight="1">
      <c r="A10" s="1" t="s">
        <v>34</v>
      </c>
      <c r="B10" s="10"/>
      <c r="C10" s="10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5"/>
      <c r="Q10" s="57" t="s">
        <v>24</v>
      </c>
      <c r="R10" s="45">
        <v>2020</v>
      </c>
    </row>
    <row r="11" spans="1:18" ht="19.5" customHeight="1">
      <c r="A11" s="62" t="s">
        <v>1</v>
      </c>
      <c r="B11" s="63"/>
      <c r="C11" s="63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78" t="s">
        <v>51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66" t="s">
        <v>43</v>
      </c>
      <c r="Q12" s="66"/>
      <c r="R12" s="66"/>
    </row>
    <row r="13" spans="1:18" ht="19.5" customHeight="1">
      <c r="A13" s="64" t="s">
        <v>3</v>
      </c>
      <c r="B13" s="65"/>
      <c r="C13" s="65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81">
        <v>7</v>
      </c>
      <c r="Q13" s="81"/>
      <c r="R13" s="8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0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49" t="s">
        <v>47</v>
      </c>
      <c r="O16" s="9" t="s">
        <v>6</v>
      </c>
      <c r="P16" s="77" t="s">
        <v>5</v>
      </c>
      <c r="Q16" s="77"/>
      <c r="R16" s="77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672.5456089680916</v>
      </c>
      <c r="O18" s="40">
        <f>+N18*$P$13+0</f>
        <v>4707.819262776641</v>
      </c>
      <c r="P18" s="16"/>
      <c r="Q18" s="17"/>
      <c r="R18" s="18">
        <f>+O18/$O$41*100</f>
        <v>2.051125544259732</v>
      </c>
      <c r="S18" s="56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6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6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6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6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6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1119.0572025</v>
      </c>
      <c r="O24" s="40">
        <f t="shared" si="0"/>
        <v>7833.400417499999</v>
      </c>
      <c r="P24" s="16"/>
      <c r="Q24" s="17"/>
      <c r="R24" s="18">
        <f t="shared" si="1"/>
        <v>3.412893910730276</v>
      </c>
      <c r="S24" s="56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6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731.2931593047617</v>
      </c>
      <c r="O26" s="40">
        <f t="shared" si="0"/>
        <v>5119.052115133332</v>
      </c>
      <c r="P26" s="16"/>
      <c r="Q26" s="17"/>
      <c r="R26" s="18">
        <f t="shared" si="1"/>
        <v>2.2302934691579606</v>
      </c>
      <c r="S26" s="56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3678.820773035714</v>
      </c>
      <c r="O27" s="40">
        <f t="shared" si="0"/>
        <v>25751.745411249998</v>
      </c>
      <c r="P27" s="16"/>
      <c r="Q27" s="17"/>
      <c r="R27" s="18">
        <f t="shared" si="1"/>
        <v>11.21964541840446</v>
      </c>
      <c r="S27" s="56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2351.64079325</v>
      </c>
      <c r="O28" s="40">
        <f t="shared" si="0"/>
        <v>16461.48555275</v>
      </c>
      <c r="P28" s="16"/>
      <c r="Q28" s="17"/>
      <c r="R28" s="18">
        <f t="shared" si="1"/>
        <v>7.172019916030917</v>
      </c>
      <c r="S28" s="56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219.23384816190475</v>
      </c>
      <c r="O29" s="40">
        <f t="shared" si="0"/>
        <v>1534.6369371333333</v>
      </c>
      <c r="P29" s="16"/>
      <c r="Q29" s="17"/>
      <c r="R29" s="18">
        <f t="shared" si="1"/>
        <v>0.6686180686261485</v>
      </c>
      <c r="S29" s="56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6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6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924.5617158913813</v>
      </c>
      <c r="O32" s="40">
        <f t="shared" si="0"/>
        <v>6471.932011239669</v>
      </c>
      <c r="P32" s="16"/>
      <c r="Q32" s="17"/>
      <c r="R32" s="18">
        <f t="shared" si="1"/>
        <v>2.819722748051417</v>
      </c>
      <c r="S32" s="56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1846.9670291463374</v>
      </c>
      <c r="O33" s="40">
        <f t="shared" si="0"/>
        <v>12928.769204024362</v>
      </c>
      <c r="P33" s="16"/>
      <c r="Q33" s="17"/>
      <c r="R33" s="18">
        <f t="shared" si="1"/>
        <v>5.632868912340631</v>
      </c>
      <c r="S33" s="56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7542.366080779618</v>
      </c>
      <c r="O34" s="40">
        <f t="shared" si="0"/>
        <v>52796.56256545732</v>
      </c>
      <c r="P34" s="16"/>
      <c r="Q34" s="17"/>
      <c r="R34" s="18">
        <f t="shared" si="1"/>
        <v>23.002662609279202</v>
      </c>
      <c r="S34" s="56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7181.544671402154</v>
      </c>
      <c r="O35" s="40">
        <f t="shared" si="0"/>
        <v>50270.81269981508</v>
      </c>
      <c r="P35" s="16"/>
      <c r="Q35" s="17"/>
      <c r="R35" s="18">
        <f t="shared" si="1"/>
        <v>21.9022316499195</v>
      </c>
      <c r="S35" s="56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5274.395098985296</v>
      </c>
      <c r="O38" s="40">
        <f t="shared" si="0"/>
        <v>36920.76569289707</v>
      </c>
      <c r="P38" s="16"/>
      <c r="Q38" s="17"/>
      <c r="R38" s="18">
        <f t="shared" si="1"/>
        <v>16.085818379880834</v>
      </c>
      <c r="S38" s="56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1246.6741714285713</v>
      </c>
      <c r="O39" s="40">
        <f t="shared" si="0"/>
        <v>8726.7192</v>
      </c>
      <c r="P39" s="16"/>
      <c r="Q39" s="17"/>
      <c r="R39" s="18">
        <f t="shared" si="1"/>
        <v>3.8020993733189288</v>
      </c>
      <c r="S39" s="56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229523.70106997679</v>
      </c>
      <c r="P41" s="16"/>
      <c r="Q41" s="17"/>
      <c r="R41" s="18">
        <f>SUM(R18:R39)</f>
        <v>100</v>
      </c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32789.100152853825</v>
      </c>
      <c r="P42" s="43"/>
      <c r="Q42" s="44"/>
      <c r="R42" s="44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333268.41395360633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47609.77342194376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2020-02-16T12:57:25Z</dcterms:modified>
  <cp:category/>
  <cp:version/>
  <cp:contentType/>
  <cp:contentStatus/>
</cp:coreProperties>
</file>