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<sst xmlns="http://schemas.openxmlformats.org/spreadsheetml/2006/main" count="106" uniqueCount="53">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</sst>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281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59">
        <v>43891</v>
      </c>
      <c r="Q5" s="59"/>
      <c r="R5" s="5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26</v>
      </c>
      <c r="R10" s="45">
        <v>2020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6">
        <v>10.5</v>
      </c>
      <c r="Q13" s="76"/>
      <c r="R13" s="7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9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1125.5898095409927</v>
      </c>
      <c r="O18" s="40">
        <f>+N18*$P$13+0</f>
        <v>11818.693000180423</v>
      </c>
      <c r="P18" s="16"/>
      <c r="Q18" s="17"/>
      <c r="R18" s="18">
        <f>+O18/$O$41*100</f>
        <v>2.1938901632131773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1678.7948</v>
      </c>
      <c r="O24" s="40">
        <f t="shared" si="0"/>
        <v>17627.3454</v>
      </c>
      <c r="P24" s="16"/>
      <c r="Q24" s="17"/>
      <c r="R24" s="18">
        <f t="shared" si="1"/>
        <v>3.272143516718023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179.84873142857143</v>
      </c>
      <c r="O25" s="40">
        <f t="shared" si="0"/>
        <v>1888.41168</v>
      </c>
      <c r="P25" s="16"/>
      <c r="Q25" s="17"/>
      <c r="R25" s="18">
        <f t="shared" si="1"/>
        <v>0.35054365222834916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1011.904861815873</v>
      </c>
      <c r="O26" s="40">
        <f t="shared" si="0"/>
        <v>10625.001049066666</v>
      </c>
      <c r="P26" s="16"/>
      <c r="Q26" s="17"/>
      <c r="R26" s="18">
        <f t="shared" si="1"/>
        <v>1.9723065219920004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5839.5232058095235</v>
      </c>
      <c r="O27" s="40">
        <f t="shared" si="0"/>
        <v>61314.99366099999</v>
      </c>
      <c r="P27" s="16"/>
      <c r="Q27" s="17"/>
      <c r="R27" s="18">
        <f t="shared" si="1"/>
        <v>11.381830583829588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2859.2056594685714</v>
      </c>
      <c r="O28" s="40">
        <f t="shared" si="0"/>
        <v>30021.65942442</v>
      </c>
      <c r="P28" s="16"/>
      <c r="Q28" s="17"/>
      <c r="R28" s="18">
        <f t="shared" si="1"/>
        <v>5.572885537644962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306.937240528254</v>
      </c>
      <c r="O29" s="40">
        <f t="shared" si="0"/>
        <v>3222.841025546667</v>
      </c>
      <c r="P29" s="16"/>
      <c r="Q29" s="17"/>
      <c r="R29" s="18">
        <f t="shared" si="1"/>
        <v>0.5982522114280118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1217.9756188114916</v>
      </c>
      <c r="O32" s="40">
        <f t="shared" si="0"/>
        <v>12788.743997520662</v>
      </c>
      <c r="P32" s="16"/>
      <c r="Q32" s="17"/>
      <c r="R32" s="18">
        <f t="shared" si="1"/>
        <v>2.3739595956662747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4756.721491489641</v>
      </c>
      <c r="O33" s="40">
        <f t="shared" si="0"/>
        <v>49945.57566064123</v>
      </c>
      <c r="P33" s="16"/>
      <c r="Q33" s="17"/>
      <c r="R33" s="18">
        <f t="shared" si="1"/>
        <v>9.271338813541186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9162.068055000153</v>
      </c>
      <c r="O34" s="40">
        <f t="shared" si="0"/>
        <v>96201.7145775016</v>
      </c>
      <c r="P34" s="16"/>
      <c r="Q34" s="17"/>
      <c r="R34" s="18">
        <f t="shared" si="1"/>
        <v>17.857811798022045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9764.594480725915</v>
      </c>
      <c r="O35" s="40">
        <f t="shared" si="0"/>
        <v>102528.2420476221</v>
      </c>
      <c r="P35" s="16"/>
      <c r="Q35" s="17"/>
      <c r="R35" s="18">
        <f t="shared" si="1"/>
        <v>19.03219769532756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11787.26066517087</v>
      </c>
      <c r="O38" s="40">
        <f t="shared" si="0"/>
        <v>123766.23698429414</v>
      </c>
      <c r="P38" s="16"/>
      <c r="Q38" s="17"/>
      <c r="R38" s="18">
        <f t="shared" si="1"/>
        <v>22.974581863968268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1615.234542857143</v>
      </c>
      <c r="O39" s="40">
        <f t="shared" si="0"/>
        <v>16959.9627</v>
      </c>
      <c r="P39" s="16"/>
      <c r="Q39" s="17"/>
      <c r="R39" s="18">
        <f t="shared" si="1"/>
        <v>3.1482580464205636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538709.4212077934</v>
      </c>
      <c r="P41" s="16"/>
      <c r="Q41" s="17"/>
      <c r="R41" s="18">
        <f>SUM(R18:R39)</f>
        <v>100.00000000000001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51305.65916264699</v>
      </c>
      <c r="P42" s="43"/>
      <c r="Q42" s="44"/>
      <c r="R42" s="44"/>
      <c r="S42" s="56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782206.0795937161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74495.81710416343</v>
      </c>
      <c r="P46" s="43"/>
      <c r="Q46" s="44"/>
      <c r="R46" s="44"/>
      <c r="T46" s="56"/>
      <c r="U46" s="56"/>
      <c r="V46" s="58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140625" style="0" customWidth="1"/>
    <col min="21" max="21" width="8.28125" style="0" customWidth="1"/>
    <col min="22" max="22" width="6.57421875" style="0" customWidth="1"/>
  </cols>
  <sheetData>
    <row r="5" spans="16:19" ht="33.75" customHeight="1">
      <c r="P5" s="59">
        <v>43891</v>
      </c>
      <c r="Q5" s="59"/>
      <c r="R5" s="5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7" t="s">
        <v>26</v>
      </c>
      <c r="R10" s="45">
        <v>2020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9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697.0785223916919</v>
      </c>
      <c r="O18" s="40">
        <f>+N18*$P$13+0</f>
        <v>4879.549656741843</v>
      </c>
      <c r="P18" s="16"/>
      <c r="Q18" s="17"/>
      <c r="R18" s="18">
        <f>+O18/$O$41*100</f>
        <v>2.0516014892500403</v>
      </c>
      <c r="S18" s="56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6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6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6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6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6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1167.1215142857143</v>
      </c>
      <c r="O24" s="40">
        <f t="shared" si="0"/>
        <v>8169.8506</v>
      </c>
      <c r="P24" s="16"/>
      <c r="Q24" s="17"/>
      <c r="R24" s="18">
        <f t="shared" si="1"/>
        <v>3.4350050387850994</v>
      </c>
      <c r="S24" s="56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6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758.9286463619047</v>
      </c>
      <c r="O26" s="40">
        <f t="shared" si="0"/>
        <v>5312.500524533333</v>
      </c>
      <c r="P26" s="16"/>
      <c r="Q26" s="17"/>
      <c r="R26" s="18">
        <f t="shared" si="1"/>
        <v>2.233635223429971</v>
      </c>
      <c r="S26" s="56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3756.0211157857143</v>
      </c>
      <c r="O27" s="40">
        <f t="shared" si="0"/>
        <v>26292.1478105</v>
      </c>
      <c r="P27" s="16"/>
      <c r="Q27" s="17"/>
      <c r="R27" s="18">
        <f t="shared" si="1"/>
        <v>11.05450572248532</v>
      </c>
      <c r="S27" s="56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2460.7917561</v>
      </c>
      <c r="O28" s="40">
        <f t="shared" si="0"/>
        <v>17225.5422927</v>
      </c>
      <c r="P28" s="16"/>
      <c r="Q28" s="17"/>
      <c r="R28" s="18">
        <f t="shared" si="1"/>
        <v>7.2424610275285</v>
      </c>
      <c r="S28" s="56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230.2029303961905</v>
      </c>
      <c r="O29" s="40">
        <f t="shared" si="0"/>
        <v>1611.4205127733335</v>
      </c>
      <c r="P29" s="16"/>
      <c r="Q29" s="17"/>
      <c r="R29" s="18">
        <f t="shared" si="1"/>
        <v>0.6775200492623537</v>
      </c>
      <c r="S29" s="56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6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6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968.9497873081465</v>
      </c>
      <c r="O32" s="40">
        <f t="shared" si="0"/>
        <v>6782.6485111570255</v>
      </c>
      <c r="P32" s="16"/>
      <c r="Q32" s="17"/>
      <c r="R32" s="18">
        <f t="shared" si="1"/>
        <v>2.851757388578518</v>
      </c>
      <c r="S32" s="56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1889.5066190987059</v>
      </c>
      <c r="O33" s="40">
        <f t="shared" si="0"/>
        <v>13226.546333690942</v>
      </c>
      <c r="P33" s="16"/>
      <c r="Q33" s="17"/>
      <c r="R33" s="18">
        <f t="shared" si="1"/>
        <v>5.561087408618338</v>
      </c>
      <c r="S33" s="56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7753.619790982276</v>
      </c>
      <c r="O34" s="40">
        <f t="shared" si="0"/>
        <v>54275.338536875934</v>
      </c>
      <c r="P34" s="16"/>
      <c r="Q34" s="17"/>
      <c r="R34" s="18">
        <f t="shared" si="1"/>
        <v>22.82000864935473</v>
      </c>
      <c r="S34" s="56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7446.027045874793</v>
      </c>
      <c r="O35" s="40">
        <f t="shared" si="0"/>
        <v>52122.18932112355</v>
      </c>
      <c r="P35" s="16"/>
      <c r="Q35" s="17"/>
      <c r="R35" s="18">
        <f t="shared" si="1"/>
        <v>21.914719340225183</v>
      </c>
      <c r="S35" s="56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5556.8514564376965</v>
      </c>
      <c r="O38" s="40">
        <f t="shared" si="0"/>
        <v>38897.960195063875</v>
      </c>
      <c r="P38" s="16"/>
      <c r="Q38" s="17"/>
      <c r="R38" s="18">
        <f t="shared" si="1"/>
        <v>16.35460619910316</v>
      </c>
      <c r="S38" s="56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1292.1876342857142</v>
      </c>
      <c r="O39" s="40">
        <f t="shared" si="0"/>
        <v>9045.31344</v>
      </c>
      <c r="P39" s="16"/>
      <c r="Q39" s="17"/>
      <c r="R39" s="18">
        <f t="shared" si="1"/>
        <v>3.8030924633787775</v>
      </c>
      <c r="S39" s="56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237841.00773515986</v>
      </c>
      <c r="P41" s="16"/>
      <c r="Q41" s="17"/>
      <c r="R41" s="18">
        <f>SUM(R18:R39)</f>
        <v>99.99999999999999</v>
      </c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33977.28681930855</v>
      </c>
      <c r="P42" s="43"/>
      <c r="Q42" s="44"/>
      <c r="R42" s="44"/>
      <c r="T42" s="56"/>
      <c r="U42" s="56"/>
      <c r="V42" s="58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345345.14323145215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49335.02046163602</v>
      </c>
      <c r="P46" s="43"/>
      <c r="Q46" s="44"/>
      <c r="R46" s="44"/>
      <c r="T46" s="56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Vaio</cp:lastModifiedBy>
  <cp:lastPrinted>2018-09-18T19:31:41Z</cp:lastPrinted>
  <dcterms:created xsi:type="dcterms:W3CDTF">2013-12-27T15:36:34Z</dcterms:created>
  <dcterms:modified xsi:type="dcterms:W3CDTF">2020-04-15T20:24:05Z</dcterms:modified>
  <cp:category/>
  <cp:version/>
  <cp:contentType/>
  <cp:contentStatus/>
</cp:coreProperties>
</file>