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1 Actualizaciones\ej-prof\computo-presupuesto\2021\06 Junio\"/>
    </mc:Choice>
  </mc:AlternateContent>
  <xr:revisionPtr revIDLastSave="0" documentId="8_{3E84A0AD-3794-4968-975F-36607704FC15}" xr6:coauthVersionLast="47" xr6:coauthVersionMax="47" xr10:uidLastSave="{00000000-0000-0000-0000-000000000000}"/>
  <bookViews>
    <workbookView xWindow="-120" yWindow="-120" windowWidth="29040" windowHeight="1644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91029"/>
</workbook>
</file>

<file path=xl/calcChain.xml><?xml version="1.0" encoding="utf-8"?>
<calcChain xmlns="http://schemas.openxmlformats.org/spreadsheetml/2006/main">
  <c r="L26" i="8" l="1"/>
  <c r="L25" i="8"/>
  <c r="L24" i="8"/>
  <c r="L23" i="8"/>
  <c r="L22" i="8"/>
  <c r="L21" i="8"/>
  <c r="L20" i="8"/>
  <c r="L19" i="8"/>
  <c r="G23" i="2"/>
  <c r="J21" i="8"/>
  <c r="J26" i="8"/>
  <c r="J25" i="8"/>
  <c r="J24" i="8"/>
  <c r="J23" i="8"/>
  <c r="J22" i="8"/>
  <c r="J20" i="8"/>
  <c r="H37" i="2"/>
  <c r="O12" i="8"/>
  <c r="N33" i="8"/>
  <c r="N42" i="8" s="1"/>
  <c r="I22" i="1"/>
  <c r="J21" i="1"/>
  <c r="E22" i="2"/>
  <c r="G22" i="2"/>
  <c r="E21" i="8" s="1"/>
  <c r="F21" i="8" s="1"/>
  <c r="I16" i="1"/>
  <c r="J15" i="1" s="1"/>
  <c r="E18" i="2" s="1"/>
  <c r="G18" i="2" s="1"/>
  <c r="H17" i="2" s="1"/>
  <c r="I33" i="1"/>
  <c r="J32" i="1"/>
  <c r="E29" i="2"/>
  <c r="G29" i="2" s="1"/>
  <c r="I20" i="1"/>
  <c r="J19" i="1" s="1"/>
  <c r="E21" i="2" s="1"/>
  <c r="G21" i="2" s="1"/>
  <c r="I26" i="1"/>
  <c r="I28" i="1"/>
  <c r="J25" i="1" s="1"/>
  <c r="E26" i="2" s="1"/>
  <c r="G26" i="2" s="1"/>
  <c r="H25" i="2" s="1"/>
  <c r="E22" i="8" s="1"/>
  <c r="F22" i="8" s="1"/>
  <c r="I29" i="1"/>
  <c r="I35" i="1"/>
  <c r="J34" i="1" s="1"/>
  <c r="E30" i="2" s="1"/>
  <c r="G30" i="2" s="1"/>
  <c r="E24" i="8" s="1"/>
  <c r="F24" i="8" s="1"/>
  <c r="I39" i="1"/>
  <c r="J38" i="1" s="1"/>
  <c r="E33" i="2" s="1"/>
  <c r="G33" i="2" s="1"/>
  <c r="I40" i="1"/>
  <c r="I42" i="1"/>
  <c r="J41" i="1" s="1"/>
  <c r="E34" i="2" s="1"/>
  <c r="G34" i="2" s="1"/>
  <c r="E26" i="8" s="1"/>
  <c r="F26" i="8" s="1"/>
  <c r="I43" i="1"/>
  <c r="N38" i="8"/>
  <c r="E19" i="8" l="1"/>
  <c r="F19" i="8" s="1"/>
  <c r="M26" i="8"/>
  <c r="N26" i="8" s="1"/>
  <c r="E25" i="8"/>
  <c r="F25" i="8" s="1"/>
  <c r="H32" i="2"/>
  <c r="M24" i="8"/>
  <c r="N24" i="8" s="1"/>
  <c r="M22" i="8"/>
  <c r="N22" i="8" s="1"/>
  <c r="H20" i="2"/>
  <c r="H36" i="2" s="1"/>
  <c r="H38" i="2" s="1"/>
  <c r="E20" i="8"/>
  <c r="F20" i="8" s="1"/>
  <c r="M21" i="8"/>
  <c r="N21" i="8" s="1"/>
  <c r="H28" i="2"/>
  <c r="E23" i="8"/>
  <c r="F23" i="8" s="1"/>
  <c r="M20" i="8" l="1"/>
  <c r="N20" i="8"/>
  <c r="M23" i="8"/>
  <c r="N23" i="8" s="1"/>
  <c r="M25" i="8"/>
  <c r="N25" i="8" s="1"/>
  <c r="M19" i="8"/>
  <c r="N19" i="8" s="1"/>
  <c r="N28" i="8" s="1"/>
  <c r="N30" i="8" s="1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<sst xmlns="http://schemas.openxmlformats.org/spreadsheetml/2006/main" count="258" uniqueCount="189">
  <si>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</si>
  <si>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</si>
  <si>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</si>
  <si>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</si>
  <si>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</si>
  <si>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</si>
  <si>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</si>
  <si>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</si>
  <si>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</si>
  <si>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</si>
  <si>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</si>
  <si>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</si>
  <si>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</si>
  <si>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</si>
  <si>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</si>
  <si>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</si>
  <si>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</si>
  <si>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</si>
  <si>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</si>
  <si>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</si>
  <si>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</si>
  <si>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</si>
  <si>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 xml:space="preserve">Excavacion de cimientos  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</si>
  <si>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</si>
  <si>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</si>
  <si>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</si>
  <si>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</si>
  <si>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</si>
  <si>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</si>
  <si>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</si>
  <si>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</si>
  <si>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</si>
  <si>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</si>
  <si>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</si>
  <si>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</si>
  <si>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</si>
  <si>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</si>
  <si>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</si>
  <si>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</si>
  <si>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</si>
  <si>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</si>
  <si>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</si>
  <si>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</si>
  <si>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</si>
  <si>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</si>
  <si>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</si>
  <si>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</si>
  <si>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</si>
  <si>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</si>
  <si>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</si>
  <si>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</si>
  <si>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</si>
  <si>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</si>
  <si>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</si>
  <si>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</si>
  <si>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</si>
  <si>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</si>
  <si>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</si>
  <si>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</si>
  <si>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</si>
  <si>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</si>
  <si>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</si>
  <si>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</si>
  <si>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</si>
  <si>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</si>
  <si>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</si>
  <si>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</si>
  <si>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</si>
  <si>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</si>
  <si>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</si>
  <si>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</si>
  <si>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</si>
  <si>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</si>
  <si>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</si>
  <si>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</si>
  <si>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</si>
  <si>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</si>
  <si>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</si>
  <si>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</si>
  <si>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</si>
  <si>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Mamposteria elevacion lad.comunes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</si>
  <si>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</si>
  <si>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</si>
  <si>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</si>
  <si>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</si>
  <si>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</si>
  <si>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</si>
  <si>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</si>
  <si>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</si>
  <si>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</si>
  <si>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</si>
  <si>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</si>
  <si>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</si>
  <si>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</si>
  <si>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</si>
  <si>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</si>
  <si>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</si>
  <si>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</si>
  <si>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</si>
  <si>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</si>
  <si>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</si>
  <si>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</si>
  <si>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</si>
  <si>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</si>
  <si>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</si>
  <si>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</si>
  <si>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</si>
  <si>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</si>
  <si>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</si>
  <si>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</si>
  <si>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</si>
  <si>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</si>
  <si>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</si>
  <si>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</si>
  <si>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</si>
  <si>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</si>
  <si>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</si>
  <si>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</si>
  <si>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</si>
  <si>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</si>
  <si>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</si>
  <si>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</si>
  <si>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</si>
  <si>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</si>
  <si>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</si>
  <si>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</si>
  <si>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</si>
  <si>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</si>
  <si>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</si>
  <si>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</si>
  <si>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</si>
  <si>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</si>
  <si>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</si>
  <si>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</si>
  <si>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</si>
  <si>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</si>
  <si>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</si>
  <si>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</si>
  <si>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</si>
  <si>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</si>
  <si>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</si>
  <si>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</si>
  <si>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</si>
  <si>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</si>
  <si>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</si>
  <si>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</si>
  <si>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</si>
  <si>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</si>
  <si>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</si>
  <si>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</si>
  <si>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</si>
  <si>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</si>
  <si>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</si>
  <si>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</si>
  <si>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</si>
  <si>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</si>
  <si>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</si>
  <si>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</si>
  <si>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</si>
  <si>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</si>
  <si>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</si>
  <si>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</si>
  <si>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</si>
  <si>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</si>
  <si>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</si>
  <si>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</si>
  <si>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</si>
  <si>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</si>
  <si>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</si>
  <si>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</si>
  <si>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</si>
  <si>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</si>
  <si>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</si>
  <si>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</si>
  <si>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</si>
  <si>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</si>
  <si>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</si>
  <si>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</si>
  <si>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</si>
  <si>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</si>
  <si>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</si>
  <si>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</si>
  <si>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</si>
  <si>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</si>
  <si>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</si>
  <si>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</si>
  <si>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</si>
  <si>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</si>
  <si>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>ROSARIO, JUNIO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</si>
</sst>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85" formatCode="_ * #,##0.00_ ;_ * \-#,##0.00_ ;_ * &quot;-&quot;??_ ;_ @_ "/>
    <numFmt numFmtId="187" formatCode="0.0"/>
    <numFmt numFmtId="198" formatCode="[$-C0A]mmm\-yy;@"/>
    <numFmt numFmtId="199" formatCode="#,##0.000"/>
    <numFmt numFmtId="204" formatCode="#,##0.0"/>
    <numFmt numFmtId="206" formatCode="_-* #,##0.000_-;\-* #,##0.000_-;_-* &quot;-&quot;??_-;_-@_-"/>
  </numFmts>
  <fonts count="48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85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19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185" fontId="7" fillId="0" borderId="0" xfId="2" applyNumberFormat="1" applyFont="1"/>
    <xf numFmtId="206" fontId="47" fillId="0" borderId="0" xfId="0" applyNumberFormat="1" applyFont="1"/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462" name="Picture 2" descr="PLANILLA COMPUTO - RUBROS - cabecera">
          <a:extLst>
            <a:ext uri="{FF2B5EF4-FFF2-40B4-BE49-F238E27FC236}">
              <a16:creationId xmlns:a16="http://schemas.microsoft.com/office/drawing/2014/main" id="{2DEDC487-E3D8-4081-A346-16B0E10D2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463" name="Imagen 10" descr="pie planilla computo.jpg">
          <a:extLst>
            <a:ext uri="{FF2B5EF4-FFF2-40B4-BE49-F238E27FC236}">
              <a16:creationId xmlns:a16="http://schemas.microsoft.com/office/drawing/2014/main" id="{BE21D694-DE5B-48D0-86B1-5BC7C5AFB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464" name="Picture 2" descr="PLANILLA COMPUTO - RUBROS - cabecera">
          <a:extLst>
            <a:ext uri="{FF2B5EF4-FFF2-40B4-BE49-F238E27FC236}">
              <a16:creationId xmlns:a16="http://schemas.microsoft.com/office/drawing/2014/main" id="{1F1F37CD-F60C-4AFF-8A7F-90843DC4A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465" name="Imagen 10" descr="pie planilla computo.jpg">
          <a:extLst>
            <a:ext uri="{FF2B5EF4-FFF2-40B4-BE49-F238E27FC236}">
              <a16:creationId xmlns:a16="http://schemas.microsoft.com/office/drawing/2014/main" id="{F4F7D0A3-E420-49E1-924B-DEDE51129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466" name="Picture 8">
          <a:extLst>
            <a:ext uri="{FF2B5EF4-FFF2-40B4-BE49-F238E27FC236}">
              <a16:creationId xmlns:a16="http://schemas.microsoft.com/office/drawing/2014/main" id="{2EC21F91-C2F7-4C1E-93B9-30F29F868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467" name="7 Imagen">
          <a:extLst>
            <a:ext uri="{FF2B5EF4-FFF2-40B4-BE49-F238E27FC236}">
              <a16:creationId xmlns:a16="http://schemas.microsoft.com/office/drawing/2014/main" id="{A4AC8798-C2A5-491E-93AD-76150BA23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293" name="Picture 2" descr="PLANILLA COMPUTO - RUBROS - cabecera">
          <a:extLst>
            <a:ext uri="{FF2B5EF4-FFF2-40B4-BE49-F238E27FC236}">
              <a16:creationId xmlns:a16="http://schemas.microsoft.com/office/drawing/2014/main" id="{12A0DB77-E36D-421F-8516-FD142D9FD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294" name="Imagen 10" descr="pie planilla computo.jpg">
          <a:extLst>
            <a:ext uri="{FF2B5EF4-FFF2-40B4-BE49-F238E27FC236}">
              <a16:creationId xmlns:a16="http://schemas.microsoft.com/office/drawing/2014/main" id="{9864B069-4122-432D-97EF-9218D4974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417" name="Picture 2" descr="PLANILLA COMPUTO - RUBROS - cabecera">
          <a:extLst>
            <a:ext uri="{FF2B5EF4-FFF2-40B4-BE49-F238E27FC236}">
              <a16:creationId xmlns:a16="http://schemas.microsoft.com/office/drawing/2014/main" id="{DC45DB86-4313-49D3-9CB8-58F0B8EF4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418" name="Imagen 10" descr="pie planilla computo.jpg">
          <a:extLst>
            <a:ext uri="{FF2B5EF4-FFF2-40B4-BE49-F238E27FC236}">
              <a16:creationId xmlns:a16="http://schemas.microsoft.com/office/drawing/2014/main" id="{576D2741-E42F-483E-8C13-07B09BEEA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419" name="Picture 3">
          <a:extLst>
            <a:ext uri="{FF2B5EF4-FFF2-40B4-BE49-F238E27FC236}">
              <a16:creationId xmlns:a16="http://schemas.microsoft.com/office/drawing/2014/main" id="{3A7C8D88-17F2-4B2D-8D38-E26EC4E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420" name="Picture 4">
          <a:extLst>
            <a:ext uri="{FF2B5EF4-FFF2-40B4-BE49-F238E27FC236}">
              <a16:creationId xmlns:a16="http://schemas.microsoft.com/office/drawing/2014/main" id="{5AEDA06B-FF25-4F85-B6B3-D6FDBCC14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169" name="Picture 2" descr="PLANILLA COMPUTO - RUBROS - cabecera">
          <a:extLst>
            <a:ext uri="{FF2B5EF4-FFF2-40B4-BE49-F238E27FC236}">
              <a16:creationId xmlns:a16="http://schemas.microsoft.com/office/drawing/2014/main" id="{2933358B-1767-4E5B-AA67-FF32A1A01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170" name="Imagen 10" descr="pie planilla computo.jpg">
          <a:extLst>
            <a:ext uri="{FF2B5EF4-FFF2-40B4-BE49-F238E27FC236}">
              <a16:creationId xmlns:a16="http://schemas.microsoft.com/office/drawing/2014/main" id="{857221A1-211A-4360-BB92-D36321F83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11" name="Picture 2" descr="PLANILLA COMPUTO - RUBROS - cabecera">
          <a:extLst>
            <a:ext uri="{FF2B5EF4-FFF2-40B4-BE49-F238E27FC236}">
              <a16:creationId xmlns:a16="http://schemas.microsoft.com/office/drawing/2014/main" id="{18EE9D19-72A2-4CFE-9CA2-58C8437D7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12" name="Imagen 10" descr="pie planilla computo.jpg">
          <a:extLst>
            <a:ext uri="{FF2B5EF4-FFF2-40B4-BE49-F238E27FC236}">
              <a16:creationId xmlns:a16="http://schemas.microsoft.com/office/drawing/2014/main" id="{F2BDF833-A97C-4E76-85B7-4E9E5C993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15</xdr:col>
      <xdr:colOff>28575</xdr:colOff>
      <xdr:row>3</xdr:row>
      <xdr:rowOff>152400</xdr:rowOff>
    </xdr:to>
    <xdr:pic>
      <xdr:nvPicPr>
        <xdr:cNvPr id="8509" name="Picture 2" descr="PLANILLA COMPUTO - RUBROS - cabecera">
          <a:extLst>
            <a:ext uri="{FF2B5EF4-FFF2-40B4-BE49-F238E27FC236}">
              <a16:creationId xmlns:a16="http://schemas.microsoft.com/office/drawing/2014/main" id="{3942E016-B8CA-4ECE-BCBE-77819E650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15</xdr:col>
      <xdr:colOff>28575</xdr:colOff>
      <xdr:row>57</xdr:row>
      <xdr:rowOff>142875</xdr:rowOff>
    </xdr:to>
    <xdr:pic>
      <xdr:nvPicPr>
        <xdr:cNvPr id="8510" name="Imagen 10" descr="pie planilla computo.jpg">
          <a:extLst>
            <a:ext uri="{FF2B5EF4-FFF2-40B4-BE49-F238E27FC236}">
              <a16:creationId xmlns:a16="http://schemas.microsoft.com/office/drawing/2014/main" id="{57A54661-D476-402C-A469-056E7DAA6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511" name="Line 1">
          <a:extLst>
            <a:ext uri="{FF2B5EF4-FFF2-40B4-BE49-F238E27FC236}">
              <a16:creationId xmlns:a16="http://schemas.microsoft.com/office/drawing/2014/main" id="{76337401-8791-48CC-A23B-6C4991F5A009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512" name="Line 1">
          <a:extLst>
            <a:ext uri="{FF2B5EF4-FFF2-40B4-BE49-F238E27FC236}">
              <a16:creationId xmlns:a16="http://schemas.microsoft.com/office/drawing/2014/main" id="{E4F48B95-9F41-47F0-AF8D-5DA1ABB8F017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513" name="Line 1">
          <a:extLst>
            <a:ext uri="{FF2B5EF4-FFF2-40B4-BE49-F238E27FC236}">
              <a16:creationId xmlns:a16="http://schemas.microsoft.com/office/drawing/2014/main" id="{694731C9-6403-417D-869B-54D816A31892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514" name="Line 1">
          <a:extLst>
            <a:ext uri="{FF2B5EF4-FFF2-40B4-BE49-F238E27FC236}">
              <a16:creationId xmlns:a16="http://schemas.microsoft.com/office/drawing/2014/main" id="{F98A0EC3-4734-43B2-A50B-496D34882296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515" name="Line 1">
          <a:extLst>
            <a:ext uri="{FF2B5EF4-FFF2-40B4-BE49-F238E27FC236}">
              <a16:creationId xmlns:a16="http://schemas.microsoft.com/office/drawing/2014/main" id="{FA4AD1D8-E220-40F9-A592-AC2446540E47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516" name="Line 1">
          <a:extLst>
            <a:ext uri="{FF2B5EF4-FFF2-40B4-BE49-F238E27FC236}">
              <a16:creationId xmlns:a16="http://schemas.microsoft.com/office/drawing/2014/main" id="{5CFCA643-B1F6-4BF1-839C-C5F55A5EC093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32" name="Picture 2" descr="PLANILLA COMPUTO - RUBROS - cabecera">
          <a:extLst>
            <a:ext uri="{FF2B5EF4-FFF2-40B4-BE49-F238E27FC236}">
              <a16:creationId xmlns:a16="http://schemas.microsoft.com/office/drawing/2014/main" id="{DE85B6CE-0905-4CEB-8CEA-D40FC674C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33" name="Imagen 10" descr="pie planilla computo.jpg">
          <a:extLst>
            <a:ext uri="{FF2B5EF4-FFF2-40B4-BE49-F238E27FC236}">
              <a16:creationId xmlns:a16="http://schemas.microsoft.com/office/drawing/2014/main" id="{77468A1B-F03E-4F4E-B274-13792DE49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433" name="Picture 2" descr="PLANILLA COMPUTO - RUBROS - cabecera">
          <a:extLst>
            <a:ext uri="{FF2B5EF4-FFF2-40B4-BE49-F238E27FC236}">
              <a16:creationId xmlns:a16="http://schemas.microsoft.com/office/drawing/2014/main" id="{0AD613E3-6EA3-4878-9F6F-DC3B50561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434" name="Imagen 10" descr="pie planilla computo.jpg">
          <a:extLst>
            <a:ext uri="{FF2B5EF4-FFF2-40B4-BE49-F238E27FC236}">
              <a16:creationId xmlns:a16="http://schemas.microsoft.com/office/drawing/2014/main" id="{9F2AEDF6-7140-40F5-BD04-D8E35E8C8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435" name="3 Imagen">
          <a:extLst>
            <a:ext uri="{FF2B5EF4-FFF2-40B4-BE49-F238E27FC236}">
              <a16:creationId xmlns:a16="http://schemas.microsoft.com/office/drawing/2014/main" id="{5A69E45C-A043-4E75-8942-DE1B59564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436" name="Picture 2" descr="PLANILLA COMPUTO - RUBROS - cabecera">
          <a:extLst>
            <a:ext uri="{FF2B5EF4-FFF2-40B4-BE49-F238E27FC236}">
              <a16:creationId xmlns:a16="http://schemas.microsoft.com/office/drawing/2014/main" id="{680C4ACC-BE78-40BB-B797-1BC6BFDBD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437" name="Imagen 10" descr="pie planilla computo.jpg">
          <a:extLst>
            <a:ext uri="{FF2B5EF4-FFF2-40B4-BE49-F238E27FC236}">
              <a16:creationId xmlns:a16="http://schemas.microsoft.com/office/drawing/2014/main" id="{32DEC683-DFFC-44B7-AF15-328FA2B32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438" name="7 Imagen">
          <a:extLst>
            <a:ext uri="{FF2B5EF4-FFF2-40B4-BE49-F238E27FC236}">
              <a16:creationId xmlns:a16="http://schemas.microsoft.com/office/drawing/2014/main" id="{CC1B9C2F-4E74-442D-90A8-7758FEC03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176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6" t="s">
        <v>61</v>
      </c>
      <c r="C7" s="197"/>
      <c r="D7" s="197"/>
      <c r="E7" s="197"/>
      <c r="F7" s="197"/>
      <c r="G7" s="197"/>
      <c r="H7" s="197"/>
    </row>
    <row r="8" spans="2:8" x14ac:dyDescent="0.2">
      <c r="B8" s="197"/>
      <c r="C8" s="197"/>
      <c r="D8" s="197"/>
      <c r="E8" s="197"/>
      <c r="F8" s="197"/>
      <c r="G8" s="197"/>
      <c r="H8" s="197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34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36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37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38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39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8" t="s">
        <v>59</v>
      </c>
      <c r="C30" s="198"/>
      <c r="D30" s="198"/>
      <c r="E30" s="198"/>
      <c r="F30" s="198"/>
      <c r="G30" s="198"/>
      <c r="H30" s="198"/>
    </row>
    <row r="31" spans="2:8" ht="12.75" customHeight="1" x14ac:dyDescent="0.2">
      <c r="B31" s="115" t="s">
        <v>181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182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183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184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185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186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187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41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6" t="s">
        <v>23</v>
      </c>
      <c r="C7" s="196"/>
      <c r="D7" s="196"/>
      <c r="E7" s="196"/>
      <c r="F7" s="196"/>
      <c r="G7" s="196"/>
      <c r="H7" s="196"/>
    </row>
    <row r="8" spans="2:11" x14ac:dyDescent="0.2">
      <c r="B8" s="196"/>
      <c r="C8" s="196"/>
      <c r="D8" s="196"/>
      <c r="E8" s="196"/>
      <c r="F8" s="196"/>
      <c r="G8" s="196"/>
      <c r="H8" s="196"/>
    </row>
    <row r="9" spans="2:11" ht="12.75" customHeight="1" x14ac:dyDescent="0.2"/>
    <row r="10" spans="2:11" ht="12.75" customHeight="1" x14ac:dyDescent="0.2">
      <c r="B10" s="49" t="s">
        <v>73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72</v>
      </c>
      <c r="C27" s="50"/>
      <c r="D27" s="134" t="s">
        <v>71</v>
      </c>
      <c r="E27" s="132"/>
      <c r="F27" s="136" t="s">
        <v>60</v>
      </c>
      <c r="G27" s="137" t="s">
        <v>76</v>
      </c>
      <c r="H27" s="138" t="s">
        <v>76</v>
      </c>
      <c r="I27" s="135"/>
      <c r="M27" s="135"/>
      <c r="N27" s="135"/>
      <c r="P27" s="33"/>
      <c r="Q27" s="135" t="s">
        <v>75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74</v>
      </c>
      <c r="C52" s="50"/>
      <c r="D52" s="163" t="s">
        <v>64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110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199" t="s">
        <v>58</v>
      </c>
      <c r="C7" s="200"/>
      <c r="D7" s="200"/>
      <c r="E7" s="200"/>
      <c r="F7" s="200"/>
      <c r="G7" s="200"/>
      <c r="H7" s="200"/>
      <c r="I7" s="200"/>
      <c r="J7" s="200"/>
      <c r="K7" s="101"/>
      <c r="L7" s="1"/>
    </row>
    <row r="8" spans="2:12" ht="12.75" customHeight="1" x14ac:dyDescent="0.2">
      <c r="B8" s="200"/>
      <c r="C8" s="200"/>
      <c r="D8" s="200"/>
      <c r="E8" s="200"/>
      <c r="F8" s="200"/>
      <c r="G8" s="200"/>
      <c r="H8" s="200"/>
      <c r="I8" s="200"/>
      <c r="J8" s="200"/>
      <c r="K8" s="101"/>
      <c r="L8" s="1"/>
    </row>
    <row r="9" spans="2:12" x14ac:dyDescent="0.2">
      <c r="B9" s="201" t="s">
        <v>42</v>
      </c>
      <c r="C9" s="201"/>
      <c r="D9" s="201"/>
      <c r="E9" s="201"/>
      <c r="F9" s="201"/>
      <c r="G9" s="201"/>
      <c r="H9" s="201"/>
      <c r="I9" s="201"/>
      <c r="J9" s="201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5" t="s">
        <v>50</v>
      </c>
      <c r="C11" s="105" t="s">
        <v>40</v>
      </c>
      <c r="D11" s="106"/>
      <c r="E11" s="203" t="s">
        <v>1</v>
      </c>
      <c r="F11" s="203"/>
      <c r="G11" s="203"/>
      <c r="H11" s="204" t="s">
        <v>2</v>
      </c>
      <c r="I11" s="204"/>
      <c r="J11" s="204"/>
      <c r="K11" s="102" t="s">
        <v>0</v>
      </c>
      <c r="L11" s="6"/>
    </row>
    <row r="12" spans="2:12" s="7" customFormat="1" x14ac:dyDescent="0.2">
      <c r="B12" s="205"/>
      <c r="C12" s="105" t="s">
        <v>49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48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29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86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29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156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29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85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24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30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25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26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31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29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32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29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83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33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25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26</v>
      </c>
    </row>
    <row r="41" spans="2:11" x14ac:dyDescent="0.2">
      <c r="B41" s="67">
        <v>5.2</v>
      </c>
      <c r="C41" s="75" t="s">
        <v>84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33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25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26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2" t="s">
        <v>109</v>
      </c>
      <c r="D46" s="202"/>
      <c r="E46" s="202"/>
      <c r="F46" s="202"/>
      <c r="G46" s="202"/>
      <c r="H46" s="202"/>
      <c r="I46" s="202"/>
      <c r="J46" s="202"/>
      <c r="K46" s="202"/>
    </row>
    <row r="47" spans="2:11" x14ac:dyDescent="0.2">
      <c r="C47" s="202"/>
      <c r="D47" s="202"/>
      <c r="E47" s="202"/>
      <c r="F47" s="202"/>
      <c r="G47" s="202"/>
      <c r="H47" s="202"/>
      <c r="I47" s="202"/>
      <c r="J47" s="202"/>
      <c r="K47" s="202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2" max="12" width="11.7109375" bestFit="1" customWidth="1"/>
    <col min="13" max="13" width="5.710937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199" t="s">
        <v>62</v>
      </c>
      <c r="C7" s="200"/>
      <c r="D7" s="200"/>
      <c r="E7" s="200"/>
      <c r="F7" s="200"/>
      <c r="G7" s="200"/>
      <c r="H7" s="200"/>
    </row>
    <row r="8" spans="2:14" s="29" customFormat="1" x14ac:dyDescent="0.2">
      <c r="B8" s="200"/>
      <c r="C8" s="200"/>
      <c r="D8" s="200"/>
      <c r="E8" s="200"/>
      <c r="F8" s="200"/>
      <c r="G8" s="200"/>
      <c r="H8" s="200"/>
    </row>
    <row r="9" spans="2:14" s="29" customFormat="1" x14ac:dyDescent="0.2">
      <c r="B9" s="201" t="s">
        <v>42</v>
      </c>
      <c r="C9" s="201"/>
      <c r="D9" s="201"/>
      <c r="E9" s="201"/>
      <c r="F9" s="201"/>
      <c r="G9" s="201"/>
      <c r="H9" s="201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47</v>
      </c>
      <c r="I11" s="99" t="s">
        <v>45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35</v>
      </c>
      <c r="I12" s="79">
        <v>44348</v>
      </c>
    </row>
    <row r="13" spans="2:14" s="29" customFormat="1" x14ac:dyDescent="0.2"/>
    <row r="14" spans="2:14" s="30" customFormat="1" ht="12.75" customHeight="1" x14ac:dyDescent="0.2">
      <c r="B14" s="205" t="s">
        <v>50</v>
      </c>
      <c r="C14" s="105" t="s">
        <v>40</v>
      </c>
      <c r="D14" s="81" t="s">
        <v>18</v>
      </c>
      <c r="E14" s="206" t="s">
        <v>7</v>
      </c>
      <c r="F14" s="208" t="s">
        <v>46</v>
      </c>
      <c r="G14" s="209"/>
      <c r="H14" s="210"/>
      <c r="I14" s="102" t="s">
        <v>0</v>
      </c>
      <c r="K14" s="29"/>
    </row>
    <row r="15" spans="2:14" s="31" customFormat="1" ht="12.75" customHeight="1" x14ac:dyDescent="0.2">
      <c r="B15" s="205"/>
      <c r="C15" s="105" t="s">
        <v>49</v>
      </c>
      <c r="D15" s="82" t="s">
        <v>19</v>
      </c>
      <c r="E15" s="207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15474.78</v>
      </c>
      <c r="I17" s="85"/>
      <c r="K17" s="29"/>
    </row>
    <row r="18" spans="2:11" s="8" customFormat="1" x14ac:dyDescent="0.2">
      <c r="B18" s="86">
        <v>1.1000000000000001</v>
      </c>
      <c r="C18" s="87" t="s">
        <v>22</v>
      </c>
      <c r="D18" s="111" t="s">
        <v>11</v>
      </c>
      <c r="E18" s="89">
        <f>+'3-computo'!J15</f>
        <v>9</v>
      </c>
      <c r="F18" s="89">
        <v>1719.42</v>
      </c>
      <c r="G18" s="89">
        <f>+E18*F18</f>
        <v>15474.78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86</v>
      </c>
      <c r="D20" s="113"/>
      <c r="E20" s="84"/>
      <c r="F20" s="84"/>
      <c r="G20" s="84"/>
      <c r="H20" s="85">
        <f>SUM(G21:G23)</f>
        <v>103513.19400000002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12322.64</v>
      </c>
      <c r="G21" s="89">
        <f>+E21*F21</f>
        <v>33271.128000000004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157</v>
      </c>
      <c r="D22" s="111" t="s">
        <v>11</v>
      </c>
      <c r="E22" s="89">
        <f>+'3-computo'!J21</f>
        <v>4.05</v>
      </c>
      <c r="F22" s="89">
        <v>17343.72</v>
      </c>
      <c r="G22" s="89">
        <f>+E22*F22</f>
        <v>70242.066000000006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158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87</v>
      </c>
      <c r="D25" s="113"/>
      <c r="E25" s="84"/>
      <c r="F25" s="84"/>
      <c r="G25" s="84"/>
      <c r="H25" s="85">
        <f>+G26</f>
        <v>637837.53119999997</v>
      </c>
      <c r="I25" s="85"/>
      <c r="K25" s="29"/>
    </row>
    <row r="26" spans="2:11" s="8" customFormat="1" ht="12" x14ac:dyDescent="0.2">
      <c r="B26" s="86">
        <v>3.1</v>
      </c>
      <c r="C26" s="87" t="s">
        <v>80</v>
      </c>
      <c r="D26" s="111" t="s">
        <v>11</v>
      </c>
      <c r="E26" s="89">
        <f>+'3-computo'!J25</f>
        <v>34.08</v>
      </c>
      <c r="F26" s="89">
        <v>18715.89</v>
      </c>
      <c r="G26" s="89">
        <f>+E26*F26</f>
        <v>637837.53119999997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17332.244999999999</v>
      </c>
      <c r="I28" s="85"/>
    </row>
    <row r="29" spans="2:11" s="8" customFormat="1" ht="12" x14ac:dyDescent="0.2">
      <c r="B29" s="86">
        <v>4.0999999999999996</v>
      </c>
      <c r="C29" s="87" t="s">
        <v>27</v>
      </c>
      <c r="D29" s="111" t="s">
        <v>15</v>
      </c>
      <c r="E29" s="89">
        <f>+'3-computo'!J32</f>
        <v>13.5</v>
      </c>
      <c r="F29" s="89">
        <v>934.15</v>
      </c>
      <c r="G29" s="89">
        <f>+E29*F29</f>
        <v>12611.025</v>
      </c>
      <c r="H29" s="89"/>
      <c r="I29" s="89"/>
    </row>
    <row r="30" spans="2:11" s="8" customFormat="1" ht="12" x14ac:dyDescent="0.2">
      <c r="B30" s="86">
        <v>4.2</v>
      </c>
      <c r="C30" s="87" t="s">
        <v>28</v>
      </c>
      <c r="D30" s="111" t="s">
        <v>15</v>
      </c>
      <c r="E30" s="89">
        <f>+'3-computo'!J34</f>
        <v>6</v>
      </c>
      <c r="F30" s="89">
        <v>786.87</v>
      </c>
      <c r="G30" s="89">
        <f>+E30*F30</f>
        <v>4721.22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270433.88799999998</v>
      </c>
      <c r="I32" s="85"/>
    </row>
    <row r="33" spans="2:28" s="8" customFormat="1" ht="12" x14ac:dyDescent="0.2">
      <c r="B33" s="86">
        <v>5.0999999999999996</v>
      </c>
      <c r="C33" s="87" t="s">
        <v>81</v>
      </c>
      <c r="D33" s="111" t="s">
        <v>15</v>
      </c>
      <c r="E33" s="89">
        <f>+'3-computo'!J38</f>
        <v>113.6</v>
      </c>
      <c r="F33" s="89">
        <v>1389.05</v>
      </c>
      <c r="G33" s="89">
        <f>+E33*F33</f>
        <v>157796.07999999999</v>
      </c>
      <c r="H33" s="89"/>
      <c r="I33" s="89"/>
    </row>
    <row r="34" spans="2:28" s="8" customFormat="1" ht="12" x14ac:dyDescent="0.2">
      <c r="B34" s="86">
        <v>5.2</v>
      </c>
      <c r="C34" s="87" t="s">
        <v>82</v>
      </c>
      <c r="D34" s="111" t="s">
        <v>15</v>
      </c>
      <c r="E34" s="89">
        <f>+'3-computo'!J41</f>
        <v>113.6</v>
      </c>
      <c r="F34" s="89">
        <v>991.53</v>
      </c>
      <c r="G34" s="89">
        <f>+E34*F34</f>
        <v>112637.80799999999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43</v>
      </c>
      <c r="D36" s="92"/>
      <c r="E36" s="93"/>
      <c r="F36" s="93"/>
      <c r="G36" s="93"/>
      <c r="H36" s="94">
        <f>SUM(H17:H34)</f>
        <v>1044591.6381999999</v>
      </c>
      <c r="L36" s="194"/>
      <c r="M36" s="195"/>
    </row>
    <row r="37" spans="2:28" s="8" customFormat="1" ht="12" x14ac:dyDescent="0.2">
      <c r="B37" s="91"/>
      <c r="C37" s="96" t="s">
        <v>44</v>
      </c>
      <c r="D37" s="108">
        <v>0.1</v>
      </c>
      <c r="E37" s="108">
        <v>0.1</v>
      </c>
      <c r="F37" s="108">
        <v>0.21</v>
      </c>
      <c r="G37" s="108" t="s">
        <v>52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51</v>
      </c>
      <c r="D38" s="92"/>
      <c r="E38" s="92"/>
      <c r="F38" s="92"/>
      <c r="G38" s="92"/>
      <c r="H38" s="94">
        <f>+H36*H37</f>
        <v>1516747.0586664001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2" t="s">
        <v>109</v>
      </c>
      <c r="C41" s="202"/>
      <c r="D41" s="202"/>
      <c r="E41" s="202"/>
      <c r="F41" s="202"/>
      <c r="G41" s="202"/>
      <c r="H41" s="202"/>
      <c r="I41" s="202"/>
      <c r="J41" s="202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2"/>
      <c r="C42" s="202"/>
      <c r="D42" s="202"/>
      <c r="E42" s="202"/>
      <c r="F42" s="202"/>
      <c r="G42" s="202"/>
      <c r="H42" s="202"/>
      <c r="I42" s="202"/>
      <c r="J42" s="202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2" t="s">
        <v>112</v>
      </c>
      <c r="C43" s="202"/>
      <c r="D43" s="202"/>
      <c r="E43" s="202"/>
      <c r="F43" s="202"/>
      <c r="G43" s="202"/>
      <c r="H43" s="202"/>
      <c r="I43" s="202"/>
      <c r="J43" s="140"/>
      <c r="K43" s="140"/>
      <c r="L43" s="140"/>
      <c r="M43" s="140"/>
      <c r="N43" s="140"/>
      <c r="O43" s="140"/>
    </row>
    <row r="44" spans="2:28" ht="15" x14ac:dyDescent="0.2">
      <c r="B44" s="202"/>
      <c r="C44" s="202"/>
      <c r="D44" s="202"/>
      <c r="E44" s="202"/>
      <c r="F44" s="202"/>
      <c r="G44" s="202"/>
      <c r="H44" s="202"/>
      <c r="I44" s="202"/>
      <c r="J44" s="140"/>
      <c r="K44" s="140"/>
      <c r="L44" s="140"/>
      <c r="M44" s="140"/>
      <c r="N44" s="140"/>
      <c r="O44" s="140"/>
    </row>
    <row r="45" spans="2:28" ht="15" x14ac:dyDescent="0.2">
      <c r="B45" s="202"/>
      <c r="C45" s="202"/>
      <c r="D45" s="202"/>
      <c r="E45" s="202"/>
      <c r="F45" s="202"/>
      <c r="G45" s="202"/>
      <c r="H45" s="202"/>
      <c r="I45" s="202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6" width="9.7109375" customWidth="1"/>
    <col min="7" max="12" width="5.7109375" hidden="1" customWidth="1"/>
    <col min="13" max="13" width="9.7109375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199" t="s">
        <v>57</v>
      </c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1" t="s">
        <v>42</v>
      </c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47</v>
      </c>
      <c r="O11" s="99" t="s">
        <v>45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174</v>
      </c>
      <c r="G12" s="177"/>
      <c r="H12" s="178"/>
      <c r="I12" s="178"/>
      <c r="J12" s="178"/>
      <c r="K12" s="178"/>
      <c r="L12" s="178"/>
      <c r="M12" s="80"/>
      <c r="N12" s="98" t="s">
        <v>35</v>
      </c>
      <c r="O12" s="79">
        <f>+'4-presupuesto'!I12</f>
        <v>44348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5" t="s">
        <v>50</v>
      </c>
      <c r="C14" s="105" t="s">
        <v>68</v>
      </c>
      <c r="D14" s="81"/>
      <c r="E14" s="211" t="s">
        <v>104</v>
      </c>
      <c r="F14" s="212"/>
      <c r="G14" s="185" t="s">
        <v>153</v>
      </c>
      <c r="H14" s="186"/>
      <c r="I14" s="187"/>
      <c r="J14" s="186"/>
      <c r="K14" s="188"/>
      <c r="L14" s="188"/>
      <c r="M14" s="158" t="s">
        <v>163</v>
      </c>
      <c r="N14" s="158" t="s">
        <v>165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5"/>
      <c r="C15" s="105" t="s">
        <v>54</v>
      </c>
      <c r="D15" s="90" t="s">
        <v>100</v>
      </c>
      <c r="E15" s="213" t="s">
        <v>103</v>
      </c>
      <c r="F15" s="214"/>
      <c r="G15" s="189" t="s">
        <v>155</v>
      </c>
      <c r="H15" s="190"/>
      <c r="I15" s="191"/>
      <c r="J15" s="190"/>
      <c r="K15" s="192"/>
      <c r="L15" s="192"/>
      <c r="M15" s="90" t="s">
        <v>162</v>
      </c>
      <c r="N15" s="157" t="s">
        <v>164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5" t="s">
        <v>175</v>
      </c>
      <c r="H16" s="216"/>
      <c r="I16" s="216"/>
      <c r="J16" s="216"/>
      <c r="K16" s="216"/>
      <c r="L16" s="182" t="s">
        <v>170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55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77</v>
      </c>
      <c r="D18" s="83"/>
      <c r="E18" s="148" t="s">
        <v>89</v>
      </c>
      <c r="F18" s="148" t="s">
        <v>90</v>
      </c>
      <c r="G18" s="175" t="s">
        <v>171</v>
      </c>
      <c r="H18" s="193" t="s">
        <v>101</v>
      </c>
      <c r="I18" s="193" t="s">
        <v>102</v>
      </c>
      <c r="J18" s="193" t="s">
        <v>168</v>
      </c>
      <c r="K18" s="193" t="s">
        <v>167</v>
      </c>
      <c r="L18" s="174" t="s">
        <v>166</v>
      </c>
      <c r="M18" s="55" t="s">
        <v>169</v>
      </c>
      <c r="N18" s="149" t="s">
        <v>8</v>
      </c>
      <c r="O18" s="129" t="s">
        <v>99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78</v>
      </c>
      <c r="C19" s="87" t="s">
        <v>10</v>
      </c>
      <c r="D19" s="111" t="s">
        <v>88</v>
      </c>
      <c r="E19" s="89">
        <f>+'4-presupuesto'!H17</f>
        <v>15474.78</v>
      </c>
      <c r="F19" s="89">
        <f>+E19*'4-presupuesto'!H37</f>
        <v>22469.380560000005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22469.380560000005</v>
      </c>
      <c r="O19" s="110" t="s">
        <v>105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177</v>
      </c>
      <c r="C20" s="87" t="s">
        <v>179</v>
      </c>
      <c r="D20" s="111" t="s">
        <v>88</v>
      </c>
      <c r="E20" s="89">
        <f>+'4-presupuesto'!G21</f>
        <v>33271.128000000004</v>
      </c>
      <c r="F20" s="89">
        <f>+E20*'4-presupuesto'!H37</f>
        <v>48309.677856000009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15942.193692480003</v>
      </c>
      <c r="N20" s="153">
        <f t="shared" ref="N20:N26" si="1">+F20-M20</f>
        <v>32367.484163520006</v>
      </c>
      <c r="O20" s="110" t="s">
        <v>106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178</v>
      </c>
      <c r="C21" s="87" t="s">
        <v>180</v>
      </c>
      <c r="D21" s="111" t="s">
        <v>88</v>
      </c>
      <c r="E21" s="89">
        <f>+'4-presupuesto'!G22+'4-presupuesto'!G23</f>
        <v>70242.066000000006</v>
      </c>
      <c r="F21" s="89">
        <f>+E21*'4-presupuesto'!H37</f>
        <v>101991.47983200003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33657.188344560011</v>
      </c>
      <c r="N21" s="153">
        <f>+F21-M21</f>
        <v>68334.291487440016</v>
      </c>
      <c r="O21" s="110" t="s">
        <v>106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79</v>
      </c>
      <c r="C22" s="87" t="s">
        <v>87</v>
      </c>
      <c r="D22" s="111" t="s">
        <v>88</v>
      </c>
      <c r="E22" s="89">
        <f>+'4-presupuesto'!H25</f>
        <v>637837.53119999997</v>
      </c>
      <c r="F22" s="89">
        <f>+E22*'4-presupuesto'!H37</f>
        <v>926140.09530240006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305626.23144979205</v>
      </c>
      <c r="N22" s="153">
        <f t="shared" si="1"/>
        <v>620513.86385260802</v>
      </c>
      <c r="O22" s="110" t="s">
        <v>106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91</v>
      </c>
      <c r="C23" s="87" t="s">
        <v>95</v>
      </c>
      <c r="D23" s="111" t="s">
        <v>88</v>
      </c>
      <c r="E23" s="89">
        <f>+'4-presupuesto'!G29</f>
        <v>12611.025</v>
      </c>
      <c r="F23" s="89">
        <f>+E23*'4-presupuesto'!H37</f>
        <v>18311.208300000002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15403.388421960002</v>
      </c>
      <c r="N23" s="153">
        <f t="shared" si="1"/>
        <v>2907.8198780399998</v>
      </c>
      <c r="O23" s="110" t="s">
        <v>106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92</v>
      </c>
      <c r="C24" s="87" t="s">
        <v>96</v>
      </c>
      <c r="D24" s="111" t="s">
        <v>88</v>
      </c>
      <c r="E24" s="89">
        <f>+'4-presupuesto'!G30</f>
        <v>4721.22</v>
      </c>
      <c r="F24" s="89">
        <f>+E24*'4-presupuesto'!H37</f>
        <v>6855.2114400000009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4303.7017420320008</v>
      </c>
      <c r="N24" s="153">
        <f t="shared" si="1"/>
        <v>2551.5096979680002</v>
      </c>
      <c r="O24" s="110" t="s">
        <v>106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93</v>
      </c>
      <c r="C25" s="87" t="s">
        <v>97</v>
      </c>
      <c r="D25" s="111" t="s">
        <v>88</v>
      </c>
      <c r="E25" s="89">
        <f>+'4-presupuesto'!G33</f>
        <v>157796.07999999999</v>
      </c>
      <c r="F25" s="89">
        <f>+E25*'4-presupuesto'!H37</f>
        <v>229119.90816000002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192735.66674419204</v>
      </c>
      <c r="N25" s="153">
        <f t="shared" si="1"/>
        <v>36384.241415807977</v>
      </c>
      <c r="O25" s="110" t="s">
        <v>106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94</v>
      </c>
      <c r="C26" s="87" t="s">
        <v>98</v>
      </c>
      <c r="D26" s="111" t="s">
        <v>88</v>
      </c>
      <c r="E26" s="89">
        <f>+'4-presupuesto'!G34</f>
        <v>112637.80799999999</v>
      </c>
      <c r="F26" s="89">
        <f>+E26*'4-presupuesto'!H37</f>
        <v>163550.09721599999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82102.148802431999</v>
      </c>
      <c r="N26" s="153">
        <f t="shared" si="1"/>
        <v>81447.948413567996</v>
      </c>
      <c r="O26" s="110" t="s">
        <v>106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161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866976.53946895199</v>
      </c>
      <c r="O28" s="8"/>
    </row>
    <row r="29" spans="2:32" s="29" customFormat="1" x14ac:dyDescent="0.2"/>
    <row r="30" spans="2:32" s="29" customFormat="1" x14ac:dyDescent="0.2">
      <c r="B30" s="91"/>
      <c r="C30" s="95" t="s">
        <v>56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433488.26973447599</v>
      </c>
    </row>
    <row r="31" spans="2:32" s="29" customFormat="1" x14ac:dyDescent="0.2"/>
    <row r="32" spans="2:32" s="29" customFormat="1" x14ac:dyDescent="0.2">
      <c r="B32" s="91"/>
      <c r="C32" s="95" t="s">
        <v>69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160</v>
      </c>
    </row>
    <row r="33" spans="2:16" s="8" customFormat="1" ht="12" x14ac:dyDescent="0.2">
      <c r="B33" s="51">
        <v>1</v>
      </c>
      <c r="C33" s="127" t="s">
        <v>66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65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53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106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67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65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53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70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2" t="s">
        <v>108</v>
      </c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</row>
    <row r="45" spans="2:16" ht="12.75" customHeight="1" x14ac:dyDescent="0.2"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</row>
    <row r="46" spans="2:16" x14ac:dyDescent="0.2"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2" t="s">
        <v>107</v>
      </c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</row>
    <row r="49" spans="2:22" x14ac:dyDescent="0.2"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</row>
    <row r="50" spans="2:22" x14ac:dyDescent="0.2"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2" t="s">
        <v>159</v>
      </c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</row>
    <row r="53" spans="2:22" x14ac:dyDescent="0.2"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</row>
    <row r="60" spans="2:22" x14ac:dyDescent="0.2">
      <c r="B60" s="159" t="s">
        <v>115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113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114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116</v>
      </c>
    </row>
    <row r="64" spans="2:22" x14ac:dyDescent="0.2">
      <c r="B64" s="162" t="s">
        <v>154</v>
      </c>
    </row>
    <row r="65" spans="2:2" x14ac:dyDescent="0.2">
      <c r="B65" s="162" t="s">
        <v>172</v>
      </c>
    </row>
    <row r="66" spans="2:2" x14ac:dyDescent="0.2">
      <c r="B66" s="162" t="s">
        <v>173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8" t="s">
        <v>152</v>
      </c>
      <c r="C6" s="197"/>
      <c r="D6" s="197"/>
      <c r="E6" s="197"/>
      <c r="F6" s="197"/>
      <c r="G6" s="197"/>
      <c r="H6" s="197"/>
    </row>
    <row r="7" spans="2:11" x14ac:dyDescent="0.2">
      <c r="B7" s="197"/>
      <c r="C7" s="197"/>
      <c r="D7" s="197"/>
      <c r="E7" s="197"/>
      <c r="F7" s="197"/>
      <c r="G7" s="197"/>
      <c r="H7" s="197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7" t="s">
        <v>120</v>
      </c>
      <c r="C10" s="217"/>
      <c r="D10" s="217"/>
      <c r="E10" s="217"/>
      <c r="F10" s="217"/>
      <c r="G10" s="217"/>
      <c r="H10" s="217"/>
      <c r="K10" s="117"/>
    </row>
    <row r="11" spans="2:11" ht="15" customHeight="1" x14ac:dyDescent="0.2">
      <c r="B11" s="217" t="s">
        <v>121</v>
      </c>
      <c r="C11" s="217"/>
      <c r="D11" s="217"/>
      <c r="E11" s="217"/>
      <c r="F11" s="217"/>
      <c r="G11" s="217"/>
      <c r="H11" s="217"/>
      <c r="K11" s="117"/>
    </row>
    <row r="12" spans="2:11" ht="15" customHeight="1" x14ac:dyDescent="0.2">
      <c r="B12" s="217" t="s">
        <v>122</v>
      </c>
      <c r="C12" s="217"/>
      <c r="D12" s="217"/>
      <c r="E12" s="217"/>
      <c r="F12" s="217"/>
      <c r="G12" s="217"/>
      <c r="H12" s="217"/>
      <c r="K12" s="117"/>
    </row>
    <row r="13" spans="2:11" ht="15" customHeight="1" x14ac:dyDescent="0.2">
      <c r="B13" s="217" t="s">
        <v>123</v>
      </c>
      <c r="C13" s="217"/>
      <c r="D13" s="217"/>
      <c r="E13" s="217"/>
      <c r="F13" s="217"/>
      <c r="G13" s="217"/>
      <c r="H13" s="217"/>
      <c r="K13" s="117"/>
    </row>
    <row r="14" spans="2:11" ht="15" customHeight="1" x14ac:dyDescent="0.2">
      <c r="B14" s="217" t="s">
        <v>124</v>
      </c>
      <c r="C14" s="217"/>
      <c r="D14" s="217"/>
      <c r="E14" s="217"/>
      <c r="F14" s="217"/>
      <c r="G14" s="217"/>
      <c r="H14" s="217"/>
      <c r="K14" s="117"/>
    </row>
    <row r="15" spans="2:11" ht="15" customHeight="1" x14ac:dyDescent="0.2">
      <c r="B15" s="165" t="s">
        <v>125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7" t="s">
        <v>126</v>
      </c>
      <c r="C16" s="217"/>
      <c r="D16" s="217"/>
      <c r="E16" s="217"/>
      <c r="F16" s="217"/>
      <c r="G16" s="217"/>
      <c r="H16" s="217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7" t="s">
        <v>127</v>
      </c>
      <c r="C18" s="217"/>
      <c r="D18" s="217"/>
      <c r="E18" s="217"/>
      <c r="F18" s="217"/>
      <c r="G18" s="217"/>
      <c r="H18" s="217"/>
    </row>
    <row r="19" spans="2:11" ht="15" customHeight="1" x14ac:dyDescent="0.2">
      <c r="B19" s="217" t="s">
        <v>128</v>
      </c>
      <c r="C19" s="217"/>
      <c r="D19" s="217"/>
      <c r="E19" s="217"/>
      <c r="F19" s="217"/>
      <c r="G19" s="217"/>
      <c r="H19" s="217"/>
    </row>
    <row r="20" spans="2:11" ht="15" customHeight="1" x14ac:dyDescent="0.2">
      <c r="B20" s="217" t="s">
        <v>129</v>
      </c>
      <c r="C20" s="217"/>
      <c r="D20" s="217"/>
      <c r="E20" s="217"/>
      <c r="F20" s="217"/>
      <c r="G20" s="217"/>
      <c r="H20" s="217"/>
    </row>
    <row r="21" spans="2:11" ht="15" customHeight="1" x14ac:dyDescent="0.2">
      <c r="B21" s="217" t="s">
        <v>130</v>
      </c>
      <c r="C21" s="217"/>
      <c r="D21" s="217"/>
      <c r="E21" s="217"/>
      <c r="F21" s="217"/>
      <c r="G21" s="217"/>
      <c r="H21" s="217"/>
    </row>
    <row r="22" spans="2:11" ht="15" customHeight="1" x14ac:dyDescent="0.2">
      <c r="B22" s="217" t="s">
        <v>131</v>
      </c>
      <c r="C22" s="217"/>
      <c r="D22" s="217"/>
      <c r="E22" s="217"/>
      <c r="F22" s="217"/>
      <c r="G22" s="217"/>
      <c r="H22" s="217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7" t="s">
        <v>132</v>
      </c>
      <c r="C24" s="217"/>
      <c r="D24" s="217"/>
      <c r="E24" s="217"/>
      <c r="F24" s="217"/>
      <c r="G24" s="217"/>
      <c r="H24" s="217"/>
    </row>
    <row r="25" spans="2:11" ht="15" customHeight="1" x14ac:dyDescent="0.2">
      <c r="B25" s="217" t="s">
        <v>133</v>
      </c>
      <c r="C25" s="217"/>
      <c r="D25" s="217"/>
      <c r="E25" s="217"/>
      <c r="F25" s="217"/>
      <c r="G25" s="217"/>
      <c r="H25" s="217"/>
    </row>
    <row r="26" spans="2:11" ht="15" customHeight="1" x14ac:dyDescent="0.2">
      <c r="B26" s="217" t="s">
        <v>134</v>
      </c>
      <c r="C26" s="217"/>
      <c r="D26" s="217"/>
      <c r="E26" s="217"/>
      <c r="F26" s="217"/>
      <c r="G26" s="217"/>
      <c r="H26" s="217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7" t="s">
        <v>135</v>
      </c>
      <c r="C28" s="217"/>
      <c r="D28" s="217"/>
      <c r="E28" s="217"/>
      <c r="F28" s="217"/>
      <c r="G28" s="217"/>
      <c r="H28" s="217"/>
    </row>
    <row r="29" spans="2:11" ht="15" customHeight="1" x14ac:dyDescent="0.2">
      <c r="B29" s="165" t="s">
        <v>136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7" t="s">
        <v>137</v>
      </c>
      <c r="C30" s="217"/>
      <c r="D30" s="217"/>
      <c r="E30" s="217"/>
      <c r="F30" s="217"/>
      <c r="G30" s="217"/>
      <c r="H30" s="217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7" t="s">
        <v>138</v>
      </c>
      <c r="C32" s="217"/>
      <c r="D32" s="217"/>
      <c r="E32" s="217"/>
      <c r="F32" s="217"/>
      <c r="G32" s="217"/>
      <c r="H32" s="217"/>
    </row>
    <row r="33" spans="2:8" ht="15" customHeight="1" x14ac:dyDescent="0.2">
      <c r="B33" s="217" t="s">
        <v>139</v>
      </c>
      <c r="C33" s="217"/>
      <c r="D33" s="217"/>
      <c r="E33" s="217"/>
      <c r="F33" s="217"/>
      <c r="G33" s="217"/>
      <c r="H33" s="217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7" t="s">
        <v>140</v>
      </c>
      <c r="C35" s="217"/>
      <c r="D35" s="217"/>
      <c r="E35" s="217"/>
      <c r="F35" s="217"/>
      <c r="G35" s="217"/>
      <c r="H35" s="217"/>
    </row>
    <row r="36" spans="2:8" ht="15" customHeight="1" x14ac:dyDescent="0.2">
      <c r="B36" s="217" t="s">
        <v>141</v>
      </c>
      <c r="C36" s="217"/>
      <c r="D36" s="217"/>
      <c r="E36" s="217"/>
      <c r="F36" s="217"/>
      <c r="G36" s="217"/>
      <c r="H36" s="217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7" t="s">
        <v>142</v>
      </c>
      <c r="C38" s="217"/>
      <c r="D38" s="217"/>
      <c r="E38" s="217"/>
      <c r="F38" s="217"/>
      <c r="G38" s="217"/>
      <c r="H38" s="217"/>
    </row>
    <row r="39" spans="2:8" ht="15" customHeight="1" x14ac:dyDescent="0.2">
      <c r="B39" s="217" t="s">
        <v>143</v>
      </c>
      <c r="C39" s="217"/>
      <c r="D39" s="217"/>
      <c r="E39" s="217"/>
      <c r="F39" s="217"/>
      <c r="G39" s="217"/>
      <c r="H39" s="217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7" t="s">
        <v>144</v>
      </c>
      <c r="C41" s="217"/>
      <c r="D41" s="217"/>
      <c r="E41" s="217"/>
      <c r="F41" s="217"/>
      <c r="G41" s="217"/>
      <c r="H41" s="217"/>
    </row>
    <row r="42" spans="2:8" ht="15" customHeight="1" x14ac:dyDescent="0.2">
      <c r="B42" s="217" t="s">
        <v>145</v>
      </c>
      <c r="C42" s="217"/>
      <c r="D42" s="217"/>
      <c r="E42" s="217"/>
      <c r="F42" s="217"/>
      <c r="G42" s="217"/>
      <c r="H42" s="217"/>
    </row>
    <row r="43" spans="2:8" ht="15" customHeight="1" x14ac:dyDescent="0.2">
      <c r="B43" s="217" t="s">
        <v>146</v>
      </c>
      <c r="C43" s="217"/>
      <c r="D43" s="217"/>
      <c r="E43" s="217"/>
      <c r="F43" s="217"/>
      <c r="G43" s="217"/>
      <c r="H43" s="217"/>
    </row>
    <row r="44" spans="2:8" ht="15" customHeight="1" x14ac:dyDescent="0.2">
      <c r="B44" s="217" t="s">
        <v>147</v>
      </c>
      <c r="C44" s="217"/>
      <c r="D44" s="217"/>
      <c r="E44" s="217"/>
      <c r="F44" s="217"/>
      <c r="G44" s="217"/>
      <c r="H44" s="217"/>
    </row>
    <row r="45" spans="2:8" ht="15" customHeight="1" x14ac:dyDescent="0.2">
      <c r="B45" s="217" t="s">
        <v>148</v>
      </c>
      <c r="C45" s="217"/>
      <c r="D45" s="217"/>
      <c r="E45" s="217"/>
      <c r="F45" s="217"/>
      <c r="G45" s="217"/>
      <c r="H45" s="217"/>
    </row>
    <row r="46" spans="2:8" ht="15" customHeight="1" x14ac:dyDescent="0.2">
      <c r="B46" s="217" t="s">
        <v>149</v>
      </c>
      <c r="C46" s="217"/>
      <c r="D46" s="217"/>
      <c r="E46" s="217"/>
      <c r="F46" s="217"/>
      <c r="G46" s="217"/>
      <c r="H46" s="217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7" t="s">
        <v>119</v>
      </c>
      <c r="C48" s="217"/>
      <c r="D48" s="217"/>
      <c r="E48" s="217"/>
      <c r="F48" s="217"/>
      <c r="G48" s="217"/>
      <c r="H48" s="217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150</v>
      </c>
      <c r="D50" s="120"/>
      <c r="E50" s="120"/>
      <c r="F50" s="120" t="s">
        <v>151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117</v>
      </c>
    </row>
    <row r="58" spans="2:8" x14ac:dyDescent="0.2">
      <c r="B58" s="162" t="s">
        <v>118</v>
      </c>
    </row>
  </sheetData>
  <mergeCells count="30"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  <mergeCell ref="B30:H30"/>
    <mergeCell ref="B44:H44"/>
    <mergeCell ref="B45:H45"/>
    <mergeCell ref="B22:H22"/>
    <mergeCell ref="B24:H24"/>
    <mergeCell ref="B25:H25"/>
    <mergeCell ref="B26:H26"/>
    <mergeCell ref="B43:H43"/>
    <mergeCell ref="B16:H16"/>
    <mergeCell ref="B28:H28"/>
    <mergeCell ref="B19:H19"/>
    <mergeCell ref="B20:H20"/>
    <mergeCell ref="B18:H18"/>
    <mergeCell ref="B21:H21"/>
    <mergeCell ref="B13:H13"/>
    <mergeCell ref="B14:H14"/>
    <mergeCell ref="B6:H7"/>
    <mergeCell ref="B10:H10"/>
    <mergeCell ref="B11:H11"/>
    <mergeCell ref="B12:H1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63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PC</cp:lastModifiedBy>
  <cp:lastPrinted>2019-06-18T20:39:43Z</cp:lastPrinted>
  <dcterms:created xsi:type="dcterms:W3CDTF">2006-10-23T12:02:38Z</dcterms:created>
  <dcterms:modified xsi:type="dcterms:W3CDTF">2021-07-27T12:29:09Z</dcterms:modified>
</cp:coreProperties>
</file>