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<sst xmlns="http://schemas.openxmlformats.org/spreadsheetml/2006/main" count="53" uniqueCount="52">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</sst>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00390625" style="0" customWidth="1"/>
    <col min="22" max="22" width="7.421875" style="0" customWidth="1"/>
  </cols>
  <sheetData>
    <row r="5" spans="16:19" ht="33.75" customHeight="1">
      <c r="P5" s="68">
        <v>44378</v>
      </c>
      <c r="Q5" s="68"/>
      <c r="R5" s="68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72" t="s">
        <v>0</v>
      </c>
      <c r="B9" s="73"/>
      <c r="C9" s="74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75" t="s">
        <v>35</v>
      </c>
      <c r="Q9" s="75"/>
      <c r="R9" s="75"/>
    </row>
    <row r="10" spans="1:18" ht="19.5" customHeight="1">
      <c r="A10" s="1" t="s">
        <v>34</v>
      </c>
      <c r="B10" s="11"/>
      <c r="C10" s="1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5"/>
      <c r="Q10" s="54" t="s">
        <v>30</v>
      </c>
      <c r="R10" s="43">
        <v>2021</v>
      </c>
    </row>
    <row r="11" spans="1:18" ht="19.5" customHeight="1">
      <c r="A11" s="78" t="s">
        <v>1</v>
      </c>
      <c r="B11" s="79"/>
      <c r="C11" s="79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12"/>
      <c r="Q11" s="12"/>
      <c r="R11" s="12"/>
    </row>
    <row r="12" spans="1:18" ht="19.5" customHeight="1">
      <c r="A12" s="59" t="s">
        <v>2</v>
      </c>
      <c r="B12" s="60"/>
      <c r="C12" s="60"/>
      <c r="D12" s="64" t="s">
        <v>51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75" t="s">
        <v>43</v>
      </c>
      <c r="Q12" s="75"/>
      <c r="R12" s="75"/>
    </row>
    <row r="13" spans="1:18" ht="19.5" customHeight="1">
      <c r="A13" s="59" t="s">
        <v>3</v>
      </c>
      <c r="B13" s="60"/>
      <c r="C13" s="60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67">
        <v>620</v>
      </c>
      <c r="Q13" s="67"/>
      <c r="R13" s="67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76" t="s">
        <v>33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47" t="s">
        <v>47</v>
      </c>
      <c r="O16" s="10" t="s">
        <v>6</v>
      </c>
      <c r="P16" s="80" t="s">
        <v>5</v>
      </c>
      <c r="Q16" s="80"/>
      <c r="R16" s="80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9">
        <v>1006.48461128315</v>
      </c>
      <c r="O18" s="38">
        <f>+N18*$P$13+0</f>
        <v>624020.458995553</v>
      </c>
      <c r="P18" s="17"/>
      <c r="Q18" s="18"/>
      <c r="R18" s="19">
        <f>+O18/$O$41*100</f>
        <v>1.3917368619458261</v>
      </c>
      <c r="S18" s="9"/>
      <c r="T18" s="57"/>
      <c r="U18" s="57"/>
      <c r="V18" s="55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0">
        <v>832.9964151188966</v>
      </c>
      <c r="O19" s="38">
        <f aca="true" t="shared" si="0" ref="O19:O39">+N19*$P$13+0</f>
        <v>516457.7773737159</v>
      </c>
      <c r="P19" s="17"/>
      <c r="Q19" s="18"/>
      <c r="R19" s="19">
        <f aca="true" t="shared" si="1" ref="R19:R39">+O19/$O$41*100</f>
        <v>1.151842565493087</v>
      </c>
      <c r="S19" s="9"/>
      <c r="T19" s="57"/>
      <c r="U19" s="57"/>
      <c r="V19" s="55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0">
        <v>13670.392120392311</v>
      </c>
      <c r="O20" s="38">
        <f t="shared" si="0"/>
        <v>8475643.114643233</v>
      </c>
      <c r="P20" s="17"/>
      <c r="Q20" s="18"/>
      <c r="R20" s="19">
        <f t="shared" si="1"/>
        <v>18.90300995953465</v>
      </c>
      <c r="S20" s="9"/>
      <c r="T20" s="57"/>
      <c r="U20" s="57"/>
      <c r="V20" s="55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0">
        <v>3343.550683162826</v>
      </c>
      <c r="O21" s="38">
        <f t="shared" si="0"/>
        <v>2073001.423560952</v>
      </c>
      <c r="P21" s="17"/>
      <c r="Q21" s="18"/>
      <c r="R21" s="19">
        <f t="shared" si="1"/>
        <v>4.623362029956313</v>
      </c>
      <c r="S21" s="9"/>
      <c r="T21" s="57"/>
      <c r="U21" s="57"/>
      <c r="V21" s="55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0">
        <v>389.5090178859926</v>
      </c>
      <c r="O22" s="38">
        <f t="shared" si="0"/>
        <v>241495.5910893154</v>
      </c>
      <c r="P22" s="17"/>
      <c r="Q22" s="18"/>
      <c r="R22" s="19">
        <f t="shared" si="1"/>
        <v>0.538601437294849</v>
      </c>
      <c r="S22" s="9"/>
      <c r="T22" s="57"/>
      <c r="U22" s="57"/>
      <c r="V22" s="55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0">
        <v>3422.350816946801</v>
      </c>
      <c r="O23" s="38">
        <f t="shared" si="0"/>
        <v>2121857.5065070167</v>
      </c>
      <c r="P23" s="17"/>
      <c r="Q23" s="18"/>
      <c r="R23" s="19">
        <f t="shared" si="1"/>
        <v>4.732324501596694</v>
      </c>
      <c r="S23" s="9"/>
      <c r="T23" s="57"/>
      <c r="U23" s="57"/>
      <c r="V23" s="55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0">
        <v>2670.1782700553913</v>
      </c>
      <c r="O24" s="38">
        <f t="shared" si="0"/>
        <v>1655510.5274343425</v>
      </c>
      <c r="P24" s="17"/>
      <c r="Q24" s="18"/>
      <c r="R24" s="19">
        <f t="shared" si="1"/>
        <v>3.6922427672939016</v>
      </c>
      <c r="S24" s="9"/>
      <c r="T24" s="57"/>
      <c r="U24" s="57"/>
      <c r="V24" s="55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0">
        <v>1535.9016947731452</v>
      </c>
      <c r="O25" s="38">
        <f t="shared" si="0"/>
        <v>952259.0507593501</v>
      </c>
      <c r="P25" s="17"/>
      <c r="Q25" s="18"/>
      <c r="R25" s="19">
        <f t="shared" si="1"/>
        <v>2.1237989940210817</v>
      </c>
      <c r="S25" s="9"/>
      <c r="T25" s="57"/>
      <c r="U25" s="57"/>
      <c r="V25" s="55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0">
        <v>2634.700068732351</v>
      </c>
      <c r="O26" s="38">
        <f t="shared" si="0"/>
        <v>1633514.0426140577</v>
      </c>
      <c r="P26" s="17"/>
      <c r="Q26" s="18"/>
      <c r="R26" s="19">
        <f t="shared" si="1"/>
        <v>3.6431845700564294</v>
      </c>
      <c r="S26" s="9"/>
      <c r="T26" s="57"/>
      <c r="U26" s="57"/>
      <c r="V26" s="55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0">
        <v>842.8877698281999</v>
      </c>
      <c r="O27" s="38">
        <f t="shared" si="0"/>
        <v>522590.4172934839</v>
      </c>
      <c r="P27" s="17"/>
      <c r="Q27" s="18"/>
      <c r="R27" s="19">
        <f t="shared" si="1"/>
        <v>1.1655200353810453</v>
      </c>
      <c r="S27" s="9"/>
      <c r="T27" s="57"/>
      <c r="U27" s="57"/>
      <c r="V27" s="55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0">
        <v>4950.912254691758</v>
      </c>
      <c r="O28" s="38">
        <f t="shared" si="0"/>
        <v>3069565.59790889</v>
      </c>
      <c r="P28" s="17"/>
      <c r="Q28" s="18"/>
      <c r="R28" s="19">
        <f t="shared" si="1"/>
        <v>6.8459736074150515</v>
      </c>
      <c r="S28" s="9"/>
      <c r="T28" s="57"/>
      <c r="U28" s="57"/>
      <c r="V28" s="55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0">
        <v>257.14136042419426</v>
      </c>
      <c r="O29" s="38">
        <f t="shared" si="0"/>
        <v>159427.64346300045</v>
      </c>
      <c r="P29" s="17"/>
      <c r="Q29" s="18"/>
      <c r="R29" s="19">
        <f t="shared" si="1"/>
        <v>0.3555673937001406</v>
      </c>
      <c r="S29" s="9"/>
      <c r="T29" s="57"/>
      <c r="U29" s="57"/>
      <c r="V29" s="55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0">
        <v>19650.945284960857</v>
      </c>
      <c r="O30" s="38">
        <f t="shared" si="0"/>
        <v>12183586.076675732</v>
      </c>
      <c r="P30" s="17"/>
      <c r="Q30" s="18"/>
      <c r="R30" s="19">
        <f t="shared" si="1"/>
        <v>27.17274026703086</v>
      </c>
      <c r="S30" s="9"/>
      <c r="T30" s="57"/>
      <c r="U30" s="57"/>
      <c r="V30" s="55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0">
        <v>2761.317670100991</v>
      </c>
      <c r="O31" s="38">
        <f t="shared" si="0"/>
        <v>1712016.9554626145</v>
      </c>
      <c r="P31" s="17"/>
      <c r="Q31" s="18"/>
      <c r="R31" s="19">
        <f t="shared" si="1"/>
        <v>3.818267607810221</v>
      </c>
      <c r="S31" s="9"/>
      <c r="T31" s="57"/>
      <c r="U31" s="57"/>
      <c r="V31" s="55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>
        <v>2262.7983084934735</v>
      </c>
      <c r="O32" s="38">
        <f t="shared" si="0"/>
        <v>1402934.9512659535</v>
      </c>
      <c r="P32" s="17"/>
      <c r="Q32" s="18"/>
      <c r="R32" s="19">
        <f t="shared" si="1"/>
        <v>3.128929922797472</v>
      </c>
      <c r="S32" s="9"/>
      <c r="T32" s="57"/>
      <c r="U32" s="57"/>
      <c r="V32" s="55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0">
        <v>6265.317497946389</v>
      </c>
      <c r="O33" s="38">
        <f t="shared" si="0"/>
        <v>3884496.8487267615</v>
      </c>
      <c r="P33" s="17"/>
      <c r="Q33" s="18"/>
      <c r="R33" s="19">
        <f t="shared" si="1"/>
        <v>8.66349392324004</v>
      </c>
      <c r="S33" s="9"/>
      <c r="T33" s="57"/>
      <c r="U33" s="57"/>
      <c r="V33" s="55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>
        <v>4115.418789591734</v>
      </c>
      <c r="O34" s="38">
        <f t="shared" si="0"/>
        <v>2551559.649546875</v>
      </c>
      <c r="P34" s="17"/>
      <c r="Q34" s="18"/>
      <c r="R34" s="19">
        <f t="shared" si="1"/>
        <v>5.690678195782146</v>
      </c>
      <c r="S34" s="9"/>
      <c r="T34" s="57"/>
      <c r="U34" s="57"/>
      <c r="V34" s="55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0">
        <v>682.5506951068204</v>
      </c>
      <c r="O35" s="38">
        <f t="shared" si="0"/>
        <v>423181.43096622865</v>
      </c>
      <c r="P35" s="17"/>
      <c r="Q35" s="18"/>
      <c r="R35" s="19">
        <f t="shared" si="1"/>
        <v>0.9438107169029221</v>
      </c>
      <c r="S35" s="9"/>
      <c r="T35" s="57"/>
      <c r="U35" s="57"/>
      <c r="V35" s="55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1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7"/>
      <c r="U36" s="57"/>
      <c r="V36" s="55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0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7"/>
      <c r="U37" s="57"/>
      <c r="V37" s="55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0">
        <v>636.842844917283</v>
      </c>
      <c r="O38" s="38">
        <f t="shared" si="0"/>
        <v>394842.56384871545</v>
      </c>
      <c r="P38" s="17"/>
      <c r="Q38" s="18"/>
      <c r="R38" s="19">
        <f t="shared" si="1"/>
        <v>0.8806072667200352</v>
      </c>
      <c r="S38" s="9"/>
      <c r="T38" s="57"/>
      <c r="U38" s="57"/>
      <c r="V38" s="55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>
        <v>386.4036129032258</v>
      </c>
      <c r="O39" s="38">
        <f t="shared" si="0"/>
        <v>239570.24</v>
      </c>
      <c r="P39" s="17"/>
      <c r="Q39" s="18"/>
      <c r="R39" s="19">
        <f t="shared" si="1"/>
        <v>0.5343073760272089</v>
      </c>
      <c r="S39" s="9"/>
      <c r="T39" s="57"/>
      <c r="U39" s="57"/>
      <c r="V39" s="55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8"/>
      <c r="U40" s="58"/>
      <c r="V40" s="55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44837531.8681358</v>
      </c>
      <c r="P41" s="17"/>
      <c r="Q41" s="18"/>
      <c r="R41" s="19">
        <f>SUM(R18:R39)</f>
        <v>99.99999999999997</v>
      </c>
      <c r="T41" s="58"/>
      <c r="U41" s="58"/>
      <c r="V41" s="56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72318.5997873158</v>
      </c>
      <c r="P42" s="41"/>
      <c r="Q42" s="42"/>
      <c r="R42" s="42"/>
      <c r="S42" s="53"/>
      <c r="T42" s="58"/>
      <c r="U42" s="57"/>
      <c r="V42" s="55"/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8"/>
      <c r="U43" s="57"/>
      <c r="V43" s="56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65104096.27253319</v>
      </c>
      <c r="P44" s="41"/>
      <c r="Q44" s="42"/>
      <c r="R44" s="42"/>
      <c r="T44" s="58"/>
      <c r="U44" s="57"/>
      <c r="V44" s="56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8"/>
      <c r="U45" s="57"/>
      <c r="V45" s="56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105006.60689118257</v>
      </c>
      <c r="P46" s="41"/>
      <c r="Q46" s="42"/>
      <c r="R46" s="42"/>
      <c r="S46" s="53"/>
      <c r="T46" s="58"/>
      <c r="U46" s="57"/>
      <c r="V46" s="55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B16:M16"/>
    <mergeCell ref="A11:C11"/>
    <mergeCell ref="A13:C13"/>
    <mergeCell ref="P12:R12"/>
    <mergeCell ref="P16:R16"/>
    <mergeCell ref="A12:C12"/>
    <mergeCell ref="D11:O11"/>
    <mergeCell ref="D12:O12"/>
    <mergeCell ref="D13:O13"/>
    <mergeCell ref="P13:R13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2021-08-25T21:07:20Z</dcterms:modified>
  <cp:category/>
  <cp:version/>
  <cp:contentType/>
  <cp:contentStatus/>
</cp:coreProperties>
</file>