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6" sheetId="1" r:id="rId1"/>
  </sheets>
  <definedNames>
    <definedName name="_xlnm.Print_Area" localSheetId="0">'Mod.6'!$A$1:$R$52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<sst xmlns="http://schemas.openxmlformats.org/spreadsheetml/2006/main" count="53" uniqueCount="52">
  <si>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</si>
  <si>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</si>
  <si>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</si>
  <si>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</si>
  <si>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</si>
  <si>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</si>
  <si>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</si>
  <si>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</si>
  <si>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</si>
  <si>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</si>
  <si>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</si>
  <si>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</si>
  <si>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</si>
  <si>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</si>
  <si>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</si>
  <si>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</si>
  <si>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</si>
  <si>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</si>
  <si>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</si>
  <si>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</si>
  <si>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</si>
  <si>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</si>
  <si>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</si>
  <si>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</si>
  <si>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</si>
  <si>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</si>
  <si>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</si>
  <si>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</si>
  <si>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</si>
  <si>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</si>
  <si>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</si>
  <si>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</si>
  <si>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</si>
  <si>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</si>
  <si>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</si>
  <si>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</si>
  <si>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</si>
  <si>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</si>
  <si>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</si>
  <si>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</si>
  <si>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</si>
  <si>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</si>
  <si>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</si>
  <si>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</si>
  <si>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</si>
  <si>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</si>
  <si>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</si>
  <si>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</si>
  <si>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</si>
  <si>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</si>
  <si>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</si>
  <si>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chapas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</si>
</sst>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5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140625" style="0" customWidth="1"/>
    <col min="22" max="22" width="6.28125" style="0" customWidth="1"/>
    <col min="23" max="23" width="3.7109375" style="0" customWidth="1"/>
    <col min="24" max="24" width="8.28125" style="0" customWidth="1"/>
  </cols>
  <sheetData>
    <row r="5" spans="16:20" ht="33.75" customHeight="1">
      <c r="P5" s="63">
        <v>44409</v>
      </c>
      <c r="Q5" s="63"/>
      <c r="R5" s="63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0" t="s">
        <v>0</v>
      </c>
      <c r="B9" s="71"/>
      <c r="C9" s="72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60" t="s">
        <v>35</v>
      </c>
      <c r="Q9" s="60"/>
      <c r="R9" s="60"/>
    </row>
    <row r="10" spans="1:18" ht="19.5" customHeight="1">
      <c r="A10" s="1" t="s">
        <v>34</v>
      </c>
      <c r="B10" s="14"/>
      <c r="C10" s="14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6"/>
      <c r="Q10" s="57" t="s">
        <v>31</v>
      </c>
      <c r="R10" s="46">
        <v>2021</v>
      </c>
    </row>
    <row r="11" spans="1:18" ht="19.5" customHeight="1">
      <c r="A11" s="80" t="s">
        <v>1</v>
      </c>
      <c r="B11" s="81"/>
      <c r="C11" s="81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5"/>
      <c r="Q11" s="15"/>
      <c r="R11" s="15"/>
    </row>
    <row r="12" spans="1:18" ht="19.5" customHeight="1">
      <c r="A12" s="61" t="s">
        <v>2</v>
      </c>
      <c r="B12" s="62"/>
      <c r="C12" s="62"/>
      <c r="D12" s="74" t="s">
        <v>51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60" t="s">
        <v>43</v>
      </c>
      <c r="Q12" s="60"/>
      <c r="R12" s="60"/>
    </row>
    <row r="13" spans="1:18" ht="19.5" customHeight="1">
      <c r="A13" s="61" t="s">
        <v>3</v>
      </c>
      <c r="B13" s="62"/>
      <c r="C13" s="62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7">
        <v>850</v>
      </c>
      <c r="Q13" s="77"/>
      <c r="R13" s="77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8" t="s">
        <v>33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50" t="s">
        <v>47</v>
      </c>
      <c r="O16" s="13" t="s">
        <v>6</v>
      </c>
      <c r="P16" s="73" t="s">
        <v>5</v>
      </c>
      <c r="Q16" s="73"/>
      <c r="R16" s="7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883.4598153615495</v>
      </c>
      <c r="O18" s="41">
        <f>+N18*$P$13+0</f>
        <v>750940.8430573171</v>
      </c>
      <c r="P18" s="20"/>
      <c r="Q18" s="21"/>
      <c r="R18" s="22">
        <f>+O18/$O$41*100</f>
        <v>2.4398926102586365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682.1132233050351</v>
      </c>
      <c r="O19" s="41">
        <f aca="true" t="shared" si="0" ref="O19:O39">+N19*$P$13+0</f>
        <v>579796.2398092799</v>
      </c>
      <c r="P19" s="20"/>
      <c r="Q19" s="21"/>
      <c r="R19" s="22">
        <f aca="true" t="shared" si="1" ref="R19:R39">+O19/$O$41*100</f>
        <v>1.883824237348655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12487.0970588471</v>
      </c>
      <c r="O20" s="41">
        <f t="shared" si="0"/>
        <v>10614032.500020035</v>
      </c>
      <c r="P20" s="20"/>
      <c r="Q20" s="21"/>
      <c r="R20" s="22">
        <f t="shared" si="1"/>
        <v>34.48620447438792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4763.455193811464</v>
      </c>
      <c r="O21" s="41">
        <f t="shared" si="0"/>
        <v>4048936.9147397443</v>
      </c>
      <c r="P21" s="20"/>
      <c r="Q21" s="21"/>
      <c r="R21" s="22">
        <f t="shared" si="1"/>
        <v>13.155458714239721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168.61486235622752</v>
      </c>
      <c r="O22" s="41">
        <f t="shared" si="0"/>
        <v>143322.6330027934</v>
      </c>
      <c r="P22" s="20"/>
      <c r="Q22" s="21"/>
      <c r="R22" s="22">
        <f t="shared" si="1"/>
        <v>0.46567161232384213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5919.718416858812</v>
      </c>
      <c r="O23" s="41">
        <f t="shared" si="0"/>
        <v>5031760.65432999</v>
      </c>
      <c r="P23" s="20"/>
      <c r="Q23" s="21"/>
      <c r="R23" s="22">
        <f t="shared" si="1"/>
        <v>16.34876535294917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2079.1262498394453</v>
      </c>
      <c r="O24" s="41">
        <f t="shared" si="0"/>
        <v>1767257.3123635286</v>
      </c>
      <c r="P24" s="20"/>
      <c r="Q24" s="21"/>
      <c r="R24" s="22">
        <f t="shared" si="1"/>
        <v>5.742020955081007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351.61674039117645</v>
      </c>
      <c r="O25" s="41">
        <f t="shared" si="0"/>
        <v>298874.22933249996</v>
      </c>
      <c r="P25" s="20"/>
      <c r="Q25" s="21"/>
      <c r="R25" s="22">
        <f t="shared" si="1"/>
        <v>0.9710765239192781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323.71867397533606</v>
      </c>
      <c r="O26" s="41">
        <f t="shared" si="0"/>
        <v>275160.87287903565</v>
      </c>
      <c r="P26" s="20"/>
      <c r="Q26" s="21"/>
      <c r="R26" s="22">
        <f t="shared" si="1"/>
        <v>0.8940291190402491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179.96136361849412</v>
      </c>
      <c r="O27" s="41">
        <f t="shared" si="0"/>
        <v>152967.15907572</v>
      </c>
      <c r="P27" s="20"/>
      <c r="Q27" s="21"/>
      <c r="R27" s="22">
        <f t="shared" si="1"/>
        <v>0.4970077796296126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418.01146232308236</v>
      </c>
      <c r="O28" s="41">
        <f t="shared" si="0"/>
        <v>355309.74297462</v>
      </c>
      <c r="P28" s="20"/>
      <c r="Q28" s="21"/>
      <c r="R28" s="22">
        <f t="shared" si="1"/>
        <v>1.1544419567154927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136.3401504316078</v>
      </c>
      <c r="O29" s="41">
        <f t="shared" si="0"/>
        <v>115889.12786686663</v>
      </c>
      <c r="P29" s="20"/>
      <c r="Q29" s="21"/>
      <c r="R29" s="22">
        <f t="shared" si="1"/>
        <v>0.37653701926837946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1366.1336367047586</v>
      </c>
      <c r="O30" s="41">
        <f t="shared" si="0"/>
        <v>1161213.5911990448</v>
      </c>
      <c r="P30" s="20"/>
      <c r="Q30" s="21"/>
      <c r="R30" s="22">
        <f t="shared" si="1"/>
        <v>3.7729156514692197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1373.704073410099</v>
      </c>
      <c r="O31" s="41">
        <f t="shared" si="0"/>
        <v>1167648.4623985842</v>
      </c>
      <c r="P31" s="20"/>
      <c r="Q31" s="21"/>
      <c r="R31" s="22">
        <f t="shared" si="1"/>
        <v>3.7938232833191554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2108.480725739749</v>
      </c>
      <c r="O32" s="41">
        <f t="shared" si="0"/>
        <v>1792208.6168787864</v>
      </c>
      <c r="P32" s="20"/>
      <c r="Q32" s="21"/>
      <c r="R32" s="22">
        <f t="shared" si="1"/>
        <v>5.823090594675032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1053.4759494758614</v>
      </c>
      <c r="O33" s="41">
        <f t="shared" si="0"/>
        <v>895454.5570544822</v>
      </c>
      <c r="P33" s="20"/>
      <c r="Q33" s="21"/>
      <c r="R33" s="22">
        <f t="shared" si="1"/>
        <v>2.90943418083985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1104.2413204553905</v>
      </c>
      <c r="O34" s="41">
        <f t="shared" si="0"/>
        <v>938605.1223870819</v>
      </c>
      <c r="P34" s="20"/>
      <c r="Q34" s="21"/>
      <c r="R34" s="22">
        <f t="shared" si="1"/>
        <v>3.0496352984869515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284.21447944502313</v>
      </c>
      <c r="O38" s="41">
        <f t="shared" si="0"/>
        <v>241582.30752826965</v>
      </c>
      <c r="P38" s="20"/>
      <c r="Q38" s="21"/>
      <c r="R38" s="22">
        <f t="shared" si="1"/>
        <v>0.7849285231412891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525.4797214117648</v>
      </c>
      <c r="O39" s="41">
        <f t="shared" si="0"/>
        <v>446657.76320000004</v>
      </c>
      <c r="P39" s="20"/>
      <c r="Q39" s="21"/>
      <c r="R39" s="22">
        <f t="shared" si="1"/>
        <v>1.451242112906557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12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30777618.650097676</v>
      </c>
      <c r="P41" s="20"/>
      <c r="Q41" s="21"/>
      <c r="R41" s="22">
        <f>SUM(R18:R39)</f>
        <v>100.00000000000003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36208.963117761974</v>
      </c>
      <c r="P42" s="44"/>
      <c r="Q42" s="45"/>
      <c r="R42" s="45"/>
      <c r="T42" s="12"/>
      <c r="U42" s="56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44689102.27994183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52575.414446990384</v>
      </c>
      <c r="P46" s="44"/>
      <c r="Q46" s="45"/>
      <c r="R46" s="45"/>
      <c r="T46" s="12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2021-09-18T18:06:36Z</dcterms:modified>
  <cp:category/>
  <cp:version/>
  <cp:contentType/>
  <cp:contentStatus/>
</cp:coreProperties>
</file>