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8" sheetId="1" r:id="rId1"/>
  </sheets>
  <definedNames>
    <definedName name="_xlnm.Print_Area" localSheetId="0">'Mod.8'!$A$1:$R$52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<sst xmlns="http://schemas.openxmlformats.org/spreadsheetml/2006/main" count="53" uniqueCount="53">
  <si>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</si>
  <si>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</si>
  <si>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</si>
  <si>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</si>
  <si>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</si>
  <si>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</si>
  <si>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</si>
  <si>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</si>
  <si>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</si>
  <si>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</si>
  <si>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</si>
  <si>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</si>
  <si>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</si>
  <si>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</si>
  <si>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</si>
  <si>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</si>
  <si>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</si>
  <si>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</si>
  <si>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</si>
  <si>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</si>
  <si>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</si>
  <si>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</si>
  <si>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</si>
  <si>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</si>
  <si>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</si>
  <si>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</si>
  <si>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</si>
  <si>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</si>
  <si>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</si>
  <si>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</si>
  <si>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</si>
  <si>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</si>
  <si>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</si>
  <si>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</si>
  <si>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</si>
  <si>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</si>
  <si>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</si>
  <si>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</si>
  <si>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</si>
  <si>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</si>
  <si>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</si>
  <si>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</si>
  <si>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</si>
  <si>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</si>
  <si>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</si>
  <si>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</si>
  <si>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</si>
  <si>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</si>
  <si>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</si>
  <si>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</si>
  <si>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</si>
  <si>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Colectiva PB+PA sin ascensor</t>
  </si>
  <si>
    <t>10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</si>
</sst>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57421875" style="0" customWidth="1"/>
    <col min="21" max="21" width="9.281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64">
        <v>44470</v>
      </c>
      <c r="Q5" s="64"/>
      <c r="R5" s="64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1" t="s">
        <v>0</v>
      </c>
      <c r="B9" s="72"/>
      <c r="C9" s="73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1" t="s">
        <v>35</v>
      </c>
      <c r="Q9" s="61"/>
      <c r="R9" s="61"/>
    </row>
    <row r="10" spans="1:18" ht="19.5" customHeight="1">
      <c r="A10" s="1" t="s">
        <v>34</v>
      </c>
      <c r="B10" s="14"/>
      <c r="C10" s="14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6"/>
      <c r="Q10" s="57" t="s">
        <v>52</v>
      </c>
      <c r="R10" s="46">
        <v>2021</v>
      </c>
    </row>
    <row r="11" spans="1:18" ht="19.5" customHeight="1">
      <c r="A11" s="81" t="s">
        <v>1</v>
      </c>
      <c r="B11" s="82"/>
      <c r="C11" s="82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15"/>
      <c r="Q11" s="15"/>
      <c r="R11" s="15"/>
    </row>
    <row r="12" spans="1:18" ht="19.5" customHeight="1">
      <c r="A12" s="62" t="s">
        <v>2</v>
      </c>
      <c r="B12" s="63"/>
      <c r="C12" s="63"/>
      <c r="D12" s="75" t="s">
        <v>51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61" t="s">
        <v>43</v>
      </c>
      <c r="Q12" s="61"/>
      <c r="R12" s="61"/>
    </row>
    <row r="13" spans="1:18" ht="19.5" customHeight="1">
      <c r="A13" s="62" t="s">
        <v>3</v>
      </c>
      <c r="B13" s="63"/>
      <c r="C13" s="63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8">
        <v>400</v>
      </c>
      <c r="Q13" s="78"/>
      <c r="R13" s="7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50" t="s">
        <v>47</v>
      </c>
      <c r="O16" s="13" t="s">
        <v>6</v>
      </c>
      <c r="P16" s="74" t="s">
        <v>5</v>
      </c>
      <c r="Q16" s="74"/>
      <c r="R16" s="74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1014.2417040772181</v>
      </c>
      <c r="O18" s="41">
        <f>+N18*$P$13+0</f>
        <v>405696.6816308872</v>
      </c>
      <c r="P18" s="20"/>
      <c r="Q18" s="21"/>
      <c r="R18" s="22">
        <f>+O18/$O$41*100</f>
        <v>1.3924516520610422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803.9883760220001</v>
      </c>
      <c r="O19" s="41">
        <f aca="true" t="shared" si="0" ref="O19:O39">+N19*$P$13+0</f>
        <v>321595.35040880006</v>
      </c>
      <c r="P19" s="20"/>
      <c r="Q19" s="21"/>
      <c r="R19" s="22">
        <f aca="true" t="shared" si="1" ref="R19:R39">+O19/$O$41*100</f>
        <v>1.1037950203874438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17286.403021031983</v>
      </c>
      <c r="O20" s="41">
        <f t="shared" si="0"/>
        <v>6914561.208412793</v>
      </c>
      <c r="P20" s="20"/>
      <c r="Q20" s="21"/>
      <c r="R20" s="22">
        <f t="shared" si="1"/>
        <v>23.732489354427493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10389.120270495734</v>
      </c>
      <c r="O21" s="41">
        <f t="shared" si="0"/>
        <v>4155648.1081982935</v>
      </c>
      <c r="P21" s="20"/>
      <c r="Q21" s="21"/>
      <c r="R21" s="22">
        <f t="shared" si="1"/>
        <v>14.263215194128193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272.4337075953512</v>
      </c>
      <c r="O22" s="41">
        <f t="shared" si="0"/>
        <v>108973.48303814049</v>
      </c>
      <c r="P22" s="20"/>
      <c r="Q22" s="21"/>
      <c r="R22" s="22">
        <f t="shared" si="1"/>
        <v>0.3740240267120591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3350.178189384215</v>
      </c>
      <c r="O23" s="41">
        <f t="shared" si="0"/>
        <v>1340071.275753686</v>
      </c>
      <c r="P23" s="20"/>
      <c r="Q23" s="21"/>
      <c r="R23" s="22">
        <f t="shared" si="1"/>
        <v>4.59945704830903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6446.069222675001</v>
      </c>
      <c r="O24" s="41">
        <f t="shared" si="0"/>
        <v>2578427.6890700003</v>
      </c>
      <c r="P24" s="20"/>
      <c r="Q24" s="21"/>
      <c r="R24" s="22">
        <f t="shared" si="1"/>
        <v>8.849803456445407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1503.1841510069637</v>
      </c>
      <c r="O25" s="41">
        <f t="shared" si="0"/>
        <v>601273.6604027855</v>
      </c>
      <c r="P25" s="20"/>
      <c r="Q25" s="21"/>
      <c r="R25" s="22">
        <f t="shared" si="1"/>
        <v>2.063720359759793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2055.8633841100523</v>
      </c>
      <c r="O26" s="41">
        <f t="shared" si="0"/>
        <v>822345.3536440209</v>
      </c>
      <c r="P26" s="20"/>
      <c r="Q26" s="21"/>
      <c r="R26" s="22">
        <f t="shared" si="1"/>
        <v>2.8224932519614674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1858.5681520690414</v>
      </c>
      <c r="O27" s="41">
        <f t="shared" si="0"/>
        <v>743427.2608276166</v>
      </c>
      <c r="P27" s="20"/>
      <c r="Q27" s="21"/>
      <c r="R27" s="22">
        <f t="shared" si="1"/>
        <v>2.5516267802960937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3079.774601324077</v>
      </c>
      <c r="O28" s="41">
        <f t="shared" si="0"/>
        <v>1231909.840529631</v>
      </c>
      <c r="P28" s="20"/>
      <c r="Q28" s="21"/>
      <c r="R28" s="22">
        <f t="shared" si="1"/>
        <v>4.228220171138668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480.49121155616666</v>
      </c>
      <c r="O29" s="41">
        <f t="shared" si="0"/>
        <v>192196.48462246667</v>
      </c>
      <c r="P29" s="20"/>
      <c r="Q29" s="21"/>
      <c r="R29" s="22">
        <f t="shared" si="1"/>
        <v>0.6596660131826505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6698.551228703942</v>
      </c>
      <c r="O30" s="41">
        <f t="shared" si="0"/>
        <v>2679420.4914815766</v>
      </c>
      <c r="P30" s="20"/>
      <c r="Q30" s="21"/>
      <c r="R30" s="22">
        <f t="shared" si="1"/>
        <v>9.196435807488939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1033.5298638545587</v>
      </c>
      <c r="O31" s="41">
        <f t="shared" si="0"/>
        <v>413411.94554182346</v>
      </c>
      <c r="P31" s="20"/>
      <c r="Q31" s="21"/>
      <c r="R31" s="22">
        <f t="shared" si="1"/>
        <v>1.4189323517199182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2875.9585456110117</v>
      </c>
      <c r="O32" s="41">
        <f t="shared" si="0"/>
        <v>1150383.4182444047</v>
      </c>
      <c r="P32" s="20"/>
      <c r="Q32" s="21"/>
      <c r="R32" s="22">
        <f t="shared" si="1"/>
        <v>3.9484012656910408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5074.080167524969</v>
      </c>
      <c r="O33" s="41">
        <f t="shared" si="0"/>
        <v>2029632.0670099875</v>
      </c>
      <c r="P33" s="20"/>
      <c r="Q33" s="21"/>
      <c r="R33" s="22">
        <f t="shared" si="1"/>
        <v>6.96620074244393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4536.947863584619</v>
      </c>
      <c r="O34" s="41">
        <f t="shared" si="0"/>
        <v>1814779.1454338476</v>
      </c>
      <c r="P34" s="20"/>
      <c r="Q34" s="21"/>
      <c r="R34" s="22">
        <f t="shared" si="1"/>
        <v>6.228772217280315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1172.9825237475907</v>
      </c>
      <c r="O35" s="41">
        <f t="shared" si="0"/>
        <v>469193.00949903624</v>
      </c>
      <c r="P35" s="20"/>
      <c r="Q35" s="21"/>
      <c r="R35" s="22">
        <f t="shared" si="1"/>
        <v>1.6103868007647144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2274.352146201658</v>
      </c>
      <c r="O38" s="41">
        <f t="shared" si="0"/>
        <v>909740.8584806632</v>
      </c>
      <c r="P38" s="20"/>
      <c r="Q38" s="21"/>
      <c r="R38" s="22">
        <f t="shared" si="1"/>
        <v>3.122456304662035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631.83966</v>
      </c>
      <c r="O39" s="41">
        <f t="shared" si="0"/>
        <v>252735.864</v>
      </c>
      <c r="P39" s="20"/>
      <c r="Q39" s="21"/>
      <c r="R39" s="22">
        <f t="shared" si="1"/>
        <v>0.8674521811397575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29135423.196230464</v>
      </c>
      <c r="P41" s="20"/>
      <c r="Q41" s="21"/>
      <c r="R41" s="22">
        <f>SUM(R18:R39)</f>
        <v>99.99999999999999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72838.55799057616</v>
      </c>
      <c r="P42" s="44"/>
      <c r="Q42" s="45"/>
      <c r="R42" s="45"/>
      <c r="T42" s="12"/>
      <c r="U42" s="60"/>
      <c r="V42" s="58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42304634.48092664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105761.5862023166</v>
      </c>
      <c r="P46" s="44"/>
      <c r="Q46" s="45"/>
      <c r="R46" s="45"/>
      <c r="T46" s="12"/>
      <c r="U46" s="60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2021-11-15T19:08:39Z</dcterms:modified>
  <cp:category/>
  <cp:version/>
  <cp:contentType/>
  <cp:contentStatus/>
</cp:coreProperties>
</file>