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2\01\"/>
    </mc:Choice>
  </mc:AlternateContent>
  <bookViews>
    <workbookView xWindow="0" yWindow="0" windowWidth="19800" windowHeight="8055" activeTab="5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62913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 s="1"/>
  <c r="I22" i="1"/>
  <c r="J21" i="1"/>
  <c r="E22" i="2"/>
  <c r="G22" i="2" s="1"/>
  <c r="E21" i="8" s="1"/>
  <c r="F21" i="8" s="1"/>
  <c r="I16" i="1"/>
  <c r="J15" i="1"/>
  <c r="E18" i="2"/>
  <c r="G18" i="2" s="1"/>
  <c r="H17" i="2" s="1"/>
  <c r="I33" i="1"/>
  <c r="J32" i="1"/>
  <c r="E29" i="2"/>
  <c r="G29" i="2" s="1"/>
  <c r="I20" i="1"/>
  <c r="J19" i="1"/>
  <c r="E21" i="2"/>
  <c r="G21" i="2" s="1"/>
  <c r="I26" i="1"/>
  <c r="J25" i="1"/>
  <c r="E26" i="2"/>
  <c r="G26" i="2" s="1"/>
  <c r="H25" i="2" s="1"/>
  <c r="E22" i="8" s="1"/>
  <c r="F22" i="8" s="1"/>
  <c r="I28" i="1"/>
  <c r="I29" i="1"/>
  <c r="I35" i="1"/>
  <c r="J34" i="1" s="1"/>
  <c r="E30" i="2" s="1"/>
  <c r="G30" i="2" s="1"/>
  <c r="E24" i="8" s="1"/>
  <c r="F24" i="8" s="1"/>
  <c r="I39" i="1"/>
  <c r="J38" i="1" s="1"/>
  <c r="E33" i="2" s="1"/>
  <c r="G33" i="2" s="1"/>
  <c r="I40" i="1"/>
  <c r="I42" i="1"/>
  <c r="J41" i="1"/>
  <c r="E34" i="2"/>
  <c r="G34" i="2" s="1"/>
  <c r="E26" i="8" s="1"/>
  <c r="F26" i="8" s="1"/>
  <c r="I43" i="1"/>
  <c r="N38" i="8"/>
  <c r="M21" i="8" l="1"/>
  <c r="N21" i="8" s="1"/>
  <c r="M26" i="8"/>
  <c r="N26" i="8" s="1"/>
  <c r="H20" i="2"/>
  <c r="H36" i="2" s="1"/>
  <c r="H38" i="2" s="1"/>
  <c r="E20" i="8"/>
  <c r="F20" i="8" s="1"/>
  <c r="E23" i="8"/>
  <c r="F23" i="8" s="1"/>
  <c r="H28" i="2"/>
  <c r="M22" i="8"/>
  <c r="N22" i="8" s="1"/>
  <c r="H32" i="2"/>
  <c r="E25" i="8"/>
  <c r="F25" i="8" s="1"/>
  <c r="M24" i="8"/>
  <c r="N24" i="8" s="1"/>
  <c r="E19" i="8"/>
  <c r="F19" i="8" s="1"/>
  <c r="M20" i="8" l="1"/>
  <c r="N20" i="8" s="1"/>
  <c r="M25" i="8"/>
  <c r="N25" i="8"/>
  <c r="M23" i="8"/>
  <c r="N23" i="8" s="1"/>
  <c r="M19" i="8"/>
  <c r="N19" i="8" s="1"/>
  <c r="N28" i="8" s="1"/>
  <c r="N30" i="8" s="1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<sst xmlns="http://schemas.openxmlformats.org/spreadsheetml/2006/main" count="258" uniqueCount="189">
  <si>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</si>
  <si>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</si>
  <si>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</si>
  <si>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</si>
  <si>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</si>
  <si>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</si>
  <si>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</si>
  <si>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</si>
  <si>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</si>
  <si>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</si>
  <si>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</si>
  <si>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</si>
  <si>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</si>
  <si>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</si>
  <si>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</si>
  <si>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</si>
  <si>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</si>
  <si>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</si>
  <si>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</si>
  <si>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</si>
  <si>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</si>
  <si>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</si>
  <si>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</si>
  <si>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</si>
  <si>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</si>
  <si>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</si>
  <si>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</si>
  <si>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</si>
  <si>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</si>
  <si>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</si>
  <si>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</si>
  <si>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</si>
  <si>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</si>
  <si>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</si>
  <si>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</si>
  <si>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</si>
  <si>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</si>
  <si>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</si>
  <si>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</si>
  <si>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</si>
  <si>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</si>
  <si>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</si>
  <si>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</si>
  <si>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</si>
  <si>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</si>
  <si>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</si>
  <si>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</si>
  <si>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</si>
  <si>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</si>
  <si>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</si>
  <si>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</si>
  <si>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</si>
  <si>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</si>
  <si>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</si>
  <si>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</si>
  <si>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</si>
  <si>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</si>
  <si>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</si>
  <si>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</si>
  <si>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</si>
  <si>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</si>
  <si>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</si>
  <si>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</si>
  <si>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</si>
  <si>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</si>
  <si>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</si>
  <si>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</si>
  <si>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</si>
  <si>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</si>
  <si>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</si>
  <si>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</si>
  <si>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</si>
  <si>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</si>
  <si>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</si>
  <si>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</si>
  <si>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</si>
  <si>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</si>
  <si>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</si>
  <si>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</si>
  <si>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</si>
  <si>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</si>
  <si>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</si>
  <si>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</si>
  <si>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</si>
  <si>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</si>
  <si>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</si>
  <si>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</si>
  <si>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</si>
  <si>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</si>
  <si>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</si>
  <si>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</si>
  <si>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</si>
  <si>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</si>
  <si>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</si>
  <si>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</si>
  <si>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</si>
  <si>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</si>
  <si>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</si>
  <si>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</si>
  <si>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</si>
  <si>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</si>
  <si>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</si>
  <si>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</si>
  <si>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</si>
  <si>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</si>
  <si>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</si>
  <si>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</si>
  <si>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</si>
  <si>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</si>
  <si>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</si>
  <si>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</si>
  <si>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</si>
  <si>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</si>
  <si>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</si>
  <si>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</si>
  <si>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</si>
  <si>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</si>
  <si>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</si>
  <si>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</si>
  <si>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</si>
  <si>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</si>
  <si>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</si>
  <si>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</si>
  <si>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</si>
  <si>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</si>
  <si>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</si>
  <si>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</si>
  <si>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</si>
  <si>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</si>
  <si>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</si>
  <si>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</si>
  <si>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</si>
  <si>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</si>
  <si>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</si>
  <si>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</si>
  <si>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</si>
  <si>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</si>
  <si>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</si>
  <si>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</si>
  <si>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</si>
  <si>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</si>
  <si>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</si>
  <si>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</si>
  <si>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</si>
  <si>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</si>
  <si>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</si>
  <si>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</si>
  <si>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</si>
  <si>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</si>
  <si>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</si>
  <si>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</si>
  <si>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</si>
  <si>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</si>
  <si>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</si>
  <si>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</si>
  <si>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</si>
  <si>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</si>
  <si>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</si>
  <si>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</si>
  <si>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</si>
  <si>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</si>
  <si>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</si>
  <si>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</si>
  <si>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</si>
  <si>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</si>
  <si>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</si>
  <si>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</si>
  <si>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</si>
  <si>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</si>
  <si>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</si>
  <si>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</si>
  <si>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</si>
  <si>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</si>
  <si>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</si>
  <si>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</si>
  <si>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</si>
  <si>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</si>
  <si>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</si>
  <si>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</si>
  <si>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</si>
  <si>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</si>
  <si>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</si>
  <si>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</si>
  <si>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</si>
  <si>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</si>
  <si>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</si>
  <si>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</si>
  <si>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</si>
  <si>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ENERO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</si>
</sst>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185" fontId="7" fillId="0" borderId="0" xfId="2" applyNumberFormat="1" applyFont="1"/>
    <xf numFmtId="206" fontId="47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0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0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0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0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0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09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0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0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4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4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8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8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2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2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14</xdr:col>
      <xdr:colOff>647700</xdr:colOff>
      <xdr:row>3</xdr:row>
      <xdr:rowOff>152400</xdr:rowOff>
    </xdr:to>
    <xdr:pic>
      <xdr:nvPicPr>
        <xdr:cNvPr id="856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647700</xdr:colOff>
      <xdr:row>57</xdr:row>
      <xdr:rowOff>142875</xdr:rowOff>
    </xdr:to>
    <xdr:pic>
      <xdr:nvPicPr>
        <xdr:cNvPr id="856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567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568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569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570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571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572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4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4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47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47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477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47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47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480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61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59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23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58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50</v>
      </c>
      <c r="C11" s="105" t="s">
        <v>40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109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62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42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44562</v>
      </c>
    </row>
    <row r="13" spans="2:14" s="29" customFormat="1" x14ac:dyDescent="0.2"/>
    <row r="14" spans="2:14" s="30" customFormat="1" ht="12.75" customHeight="1" x14ac:dyDescent="0.2">
      <c r="B14" s="205" t="s">
        <v>50</v>
      </c>
      <c r="C14" s="105" t="s">
        <v>40</v>
      </c>
      <c r="D14" s="81" t="s">
        <v>18</v>
      </c>
      <c r="E14" s="206" t="s">
        <v>7</v>
      </c>
      <c r="F14" s="208" t="s">
        <v>46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49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19389.893670000001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2154.4326300000002</v>
      </c>
      <c r="G18" s="89">
        <f>+E18*F18</f>
        <v>19389.893670000001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120875.08762353801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14882.024559762214</v>
      </c>
      <c r="G21" s="89">
        <f>+E21*F21</f>
        <v>40181.466311357981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19924.350941279019</v>
      </c>
      <c r="G22" s="89">
        <f>+E22*F22</f>
        <v>80693.621312180025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737992.19717318879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21654.700621279015</v>
      </c>
      <c r="G26" s="89">
        <f>+E26*F26</f>
        <v>737992.19717318879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21158.83679826446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1139.8316276033056</v>
      </c>
      <c r="G29" s="89">
        <f>+E29*F29</f>
        <v>15387.726972644625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961.85163760330579</v>
      </c>
      <c r="G30" s="89">
        <f>+E30*F30</f>
        <v>5771.1098256198347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339792.85011840001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1740.9377440000001</v>
      </c>
      <c r="G33" s="89">
        <f>+E33*F33</f>
        <v>197770.5277184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1250.1965</v>
      </c>
      <c r="G34" s="89">
        <f>+E34*F34</f>
        <v>142022.3224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1239208.8653833913</v>
      </c>
      <c r="L36" s="194"/>
      <c r="M36" s="195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1799331.2725366843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109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112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tabSelected="1" topLeftCell="A25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9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44562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50</v>
      </c>
      <c r="C14" s="105" t="s">
        <v>68</v>
      </c>
      <c r="D14" s="81"/>
      <c r="E14" s="211" t="s">
        <v>104</v>
      </c>
      <c r="F14" s="212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54</v>
      </c>
      <c r="D15" s="90" t="s">
        <v>100</v>
      </c>
      <c r="E15" s="213" t="s">
        <v>103</v>
      </c>
      <c r="F15" s="214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175</v>
      </c>
      <c r="H16" s="216"/>
      <c r="I16" s="216"/>
      <c r="J16" s="216"/>
      <c r="K16" s="216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19389.893670000001</v>
      </c>
      <c r="F19" s="89">
        <f>+E19*'4-presupuesto'!H37</f>
        <v>28154.125608840004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28154.125608840004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40181.466311357981</v>
      </c>
      <c r="F20" s="89">
        <f>+E20*'4-presupuesto'!H37</f>
        <v>58343.489084091794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19253.351397750292</v>
      </c>
      <c r="N20" s="153">
        <f t="shared" ref="N20:N26" si="1">+F20-M20</f>
        <v>39090.137686341506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80693.621312180025</v>
      </c>
      <c r="F21" s="89">
        <f>+E21*'4-presupuesto'!H37</f>
        <v>117167.13814528541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38665.155587944188</v>
      </c>
      <c r="N21" s="153">
        <f>+F21-M21</f>
        <v>78501.982557341224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737992.19717318879</v>
      </c>
      <c r="F22" s="89">
        <f>+E22*'4-presupuesto'!H37</f>
        <v>1071564.6702954702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353616.34119750519</v>
      </c>
      <c r="N22" s="153">
        <f t="shared" si="1"/>
        <v>717948.32909796503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15387.726972644625</v>
      </c>
      <c r="F23" s="89">
        <f>+E23*'4-presupuesto'!H37</f>
        <v>22342.979564279998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18794.914409472334</v>
      </c>
      <c r="N23" s="153">
        <f t="shared" si="1"/>
        <v>3548.0651548076639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5771.1098256198347</v>
      </c>
      <c r="F24" s="89">
        <f>+E24*'4-presupuesto'!H37</f>
        <v>8379.6514668000018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5260.7451908570411</v>
      </c>
      <c r="N24" s="153">
        <f t="shared" si="1"/>
        <v>3118.9062759429607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197770.5277184</v>
      </c>
      <c r="F25" s="89">
        <f>+E25*'4-presupuesto'!H37</f>
        <v>287162.80624711682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241561.35261507469</v>
      </c>
      <c r="N25" s="153">
        <f t="shared" si="1"/>
        <v>45601.453632042132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142022.3224</v>
      </c>
      <c r="F26" s="89">
        <f>+E26*'4-presupuesto'!H37</f>
        <v>206216.41212480003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103520.63888664961</v>
      </c>
      <c r="N26" s="153">
        <f t="shared" si="1"/>
        <v>102695.77323815042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1018658.7732514309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509329.38662571547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108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107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159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152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120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121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122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123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124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126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127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128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129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130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131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132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133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134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135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137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138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139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140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141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142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143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144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145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146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147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148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149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119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2022-02-17T14:40:21Z</dcterms:modified>
</cp:coreProperties>
</file>