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<sst xmlns="http://schemas.openxmlformats.org/spreadsheetml/2006/main" count="53" uniqueCount="52">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</sst>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44593</v>
      </c>
      <c r="Q5" s="78"/>
      <c r="R5" s="78"/>
      <c r="S5" s="55"/>
      <c r="T5" s="55"/>
    </row>
    <row r="6" spans="16:18" ht="20.25">
      <c r="P6" s="7"/>
      <c r="Q6" s="7"/>
      <c r="R6" s="7"/>
    </row>
    <row r="8" ht="8.25" customHeight="1"/>
    <row r="9" spans="1:18" ht="19.5" customHeight="1">
      <c r="A9" s="74" t="s">
        <v>0</v>
      </c>
      <c r="B9" s="75"/>
      <c r="C9" s="76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36</v>
      </c>
      <c r="Q9" s="77"/>
      <c r="R9" s="77"/>
    </row>
    <row r="10" spans="1:18" ht="19.5" customHeight="1">
      <c r="A10" s="1" t="s">
        <v>35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"/>
      <c r="Q10" s="56" t="s">
        <v>26</v>
      </c>
      <c r="R10" s="49">
        <v>2022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66" t="s">
        <v>4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7" t="s">
        <v>44</v>
      </c>
      <c r="Q12" s="77"/>
      <c r="R12" s="77"/>
    </row>
    <row r="13" spans="1:18" ht="19.5" customHeight="1">
      <c r="A13" s="61" t="s">
        <v>3</v>
      </c>
      <c r="B13" s="6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100</v>
      </c>
      <c r="Q13" s="69"/>
      <c r="R13" s="6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0" t="s">
        <v>34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53" t="s">
        <v>48</v>
      </c>
      <c r="O16" s="13" t="s">
        <v>7</v>
      </c>
      <c r="P16" s="60" t="s">
        <v>6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v>2118.282486038764</v>
      </c>
      <c r="O18" s="44">
        <f>+N18*$P$13+0</f>
        <v>211828.24860387642</v>
      </c>
      <c r="P18" s="20"/>
      <c r="Q18" s="21"/>
      <c r="R18" s="22">
        <f>+O18/$O$41*100</f>
        <v>2.567503602114747</v>
      </c>
      <c r="S18" s="8"/>
      <c r="T18" s="59"/>
      <c r="U18" s="12"/>
      <c r="V18" s="57"/>
      <c r="W18" s="8"/>
      <c r="X18" s="8"/>
      <c r="Y18" s="8"/>
      <c r="Z18" s="8"/>
    </row>
    <row r="19" spans="1:26" ht="12.75">
      <c r="A19" s="19" t="s">
        <v>26</v>
      </c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>
        <v>1803.78386263635</v>
      </c>
      <c r="O19" s="44">
        <f aca="true" t="shared" si="0" ref="O19:O39">+N19*$P$13+0</f>
        <v>180378.386263635</v>
      </c>
      <c r="P19" s="20"/>
      <c r="Q19" s="21"/>
      <c r="R19" s="22">
        <f aca="true" t="shared" si="1" ref="R19:R39">+O19/$O$41*100</f>
        <v>2.186309708586492</v>
      </c>
      <c r="S19" s="8"/>
      <c r="T19" s="59"/>
      <c r="U19" s="12"/>
      <c r="V19" s="57"/>
      <c r="W19" s="8"/>
      <c r="X19" s="8"/>
      <c r="Y19" s="8"/>
      <c r="Z19" s="8"/>
    </row>
    <row r="20" spans="1:26" ht="12.75">
      <c r="A20" s="19" t="s">
        <v>27</v>
      </c>
      <c r="B20" s="31" t="s">
        <v>40</v>
      </c>
      <c r="C20" s="31"/>
      <c r="D20" s="31"/>
      <c r="E20" s="31"/>
      <c r="F20" s="31"/>
      <c r="G20" s="31"/>
      <c r="H20" s="31"/>
      <c r="I20" s="31"/>
      <c r="J20" s="31"/>
      <c r="K20" s="33"/>
      <c r="L20" s="31"/>
      <c r="M20" s="31"/>
      <c r="N20" s="32">
        <v>17451.345788458435</v>
      </c>
      <c r="O20" s="44">
        <f t="shared" si="0"/>
        <v>1745134.5788458434</v>
      </c>
      <c r="P20" s="20"/>
      <c r="Q20" s="21"/>
      <c r="R20" s="22">
        <f t="shared" si="1"/>
        <v>21.15222755648894</v>
      </c>
      <c r="S20" s="8"/>
      <c r="T20" s="59"/>
      <c r="U20" s="12"/>
      <c r="V20" s="57"/>
      <c r="W20" s="8"/>
      <c r="X20" s="8"/>
      <c r="Y20" s="8"/>
      <c r="Z20" s="8"/>
    </row>
    <row r="21" spans="1:26" ht="12.75">
      <c r="A21" s="19" t="s">
        <v>28</v>
      </c>
      <c r="B21" s="31" t="s">
        <v>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14326.27620113159</v>
      </c>
      <c r="O21" s="44">
        <f t="shared" si="0"/>
        <v>1432627.620113159</v>
      </c>
      <c r="P21" s="20"/>
      <c r="Q21" s="21"/>
      <c r="R21" s="22">
        <f t="shared" si="1"/>
        <v>17.364428962484947</v>
      </c>
      <c r="S21" s="8"/>
      <c r="T21" s="59"/>
      <c r="U21" s="12"/>
      <c r="V21" s="57"/>
      <c r="W21" s="8"/>
      <c r="X21" s="8"/>
      <c r="Y21" s="8"/>
      <c r="Z21" s="8"/>
    </row>
    <row r="22" spans="1:26" ht="12.75">
      <c r="A22" s="19" t="s">
        <v>29</v>
      </c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445.5094862757025</v>
      </c>
      <c r="O22" s="44">
        <f t="shared" si="0"/>
        <v>44550.94862757025</v>
      </c>
      <c r="P22" s="20"/>
      <c r="Q22" s="21"/>
      <c r="R22" s="22">
        <f t="shared" si="1"/>
        <v>0.5399880414099899</v>
      </c>
      <c r="S22" s="8"/>
      <c r="T22" s="59"/>
      <c r="U22" s="12"/>
      <c r="V22" s="57"/>
      <c r="W22" s="8"/>
      <c r="X22" s="8"/>
      <c r="Y22" s="8"/>
      <c r="Z22" s="8"/>
    </row>
    <row r="23" spans="1:26" ht="12.75">
      <c r="A23" s="19" t="s">
        <v>30</v>
      </c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3984.236466856921</v>
      </c>
      <c r="O23" s="44">
        <f t="shared" si="0"/>
        <v>398423.64668569213</v>
      </c>
      <c r="P23" s="20"/>
      <c r="Q23" s="21"/>
      <c r="R23" s="22">
        <f t="shared" si="1"/>
        <v>4.829167756308815</v>
      </c>
      <c r="S23" s="8"/>
      <c r="T23" s="59"/>
      <c r="U23" s="12"/>
      <c r="V23" s="57"/>
      <c r="W23" s="8"/>
      <c r="X23" s="8"/>
      <c r="Y23" s="8"/>
      <c r="Z23" s="8"/>
    </row>
    <row r="24" spans="1:26" ht="12.75">
      <c r="A24" s="19" t="s">
        <v>31</v>
      </c>
      <c r="B24" s="31" t="s">
        <v>12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>
        <v>6932.851001628005</v>
      </c>
      <c r="O24" s="44">
        <f t="shared" si="0"/>
        <v>693285.1001628005</v>
      </c>
      <c r="P24" s="20"/>
      <c r="Q24" s="21"/>
      <c r="R24" s="22">
        <f t="shared" si="1"/>
        <v>8.403090728891101</v>
      </c>
      <c r="S24" s="8"/>
      <c r="T24" s="59"/>
      <c r="U24" s="12"/>
      <c r="V24" s="57"/>
      <c r="W24" s="8"/>
      <c r="X24" s="8"/>
      <c r="Y24" s="8"/>
      <c r="Z24" s="8"/>
    </row>
    <row r="25" spans="1:26" ht="12.75">
      <c r="A25" s="19" t="s">
        <v>32</v>
      </c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v>1652.9737960644252</v>
      </c>
      <c r="O25" s="44">
        <f t="shared" si="0"/>
        <v>165297.37960644253</v>
      </c>
      <c r="P25" s="20"/>
      <c r="Q25" s="21"/>
      <c r="R25" s="22">
        <f t="shared" si="1"/>
        <v>2.00351756839245</v>
      </c>
      <c r="S25" s="8"/>
      <c r="T25" s="59"/>
      <c r="U25" s="12"/>
      <c r="V25" s="57"/>
      <c r="W25" s="8"/>
      <c r="X25" s="8"/>
      <c r="Y25" s="8"/>
      <c r="Z25" s="8"/>
    </row>
    <row r="26" spans="1:26" ht="12.75">
      <c r="A26" s="19" t="s">
        <v>33</v>
      </c>
      <c r="B26" s="31" t="s">
        <v>14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>
        <v>1577.554243460832</v>
      </c>
      <c r="O26" s="44">
        <f t="shared" si="0"/>
        <v>157755.4243460832</v>
      </c>
      <c r="P26" s="20"/>
      <c r="Q26" s="21"/>
      <c r="R26" s="22">
        <f t="shared" si="1"/>
        <v>1.9121038998870188</v>
      </c>
      <c r="S26" s="8"/>
      <c r="T26" s="59"/>
      <c r="U26" s="12"/>
      <c r="V26" s="57"/>
      <c r="W26" s="8"/>
      <c r="X26" s="8"/>
      <c r="Y26" s="8"/>
      <c r="Z26" s="8"/>
    </row>
    <row r="27" spans="1:26" ht="12.75">
      <c r="A27" s="19">
        <v>10</v>
      </c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>
        <v>1571.7443924774998</v>
      </c>
      <c r="O27" s="44">
        <f t="shared" si="0"/>
        <v>157174.43924774998</v>
      </c>
      <c r="P27" s="20"/>
      <c r="Q27" s="21"/>
      <c r="R27" s="22">
        <f t="shared" si="1"/>
        <v>1.9050619621729652</v>
      </c>
      <c r="S27" s="8"/>
      <c r="T27" s="59"/>
      <c r="U27" s="12"/>
      <c r="V27" s="57"/>
      <c r="W27" s="8"/>
      <c r="X27" s="8"/>
      <c r="Y27" s="8"/>
      <c r="Z27" s="8"/>
    </row>
    <row r="28" spans="1:26" ht="12.75">
      <c r="A28" s="19">
        <v>11</v>
      </c>
      <c r="B28" s="31" t="s">
        <v>16</v>
      </c>
      <c r="C28" s="31"/>
      <c r="D28" s="31"/>
      <c r="E28" s="31"/>
      <c r="F28" s="33"/>
      <c r="G28" s="31"/>
      <c r="H28" s="31"/>
      <c r="I28" s="31"/>
      <c r="J28" s="31"/>
      <c r="K28" s="31"/>
      <c r="L28" s="31"/>
      <c r="M28" s="31"/>
      <c r="N28" s="32">
        <v>3406.1245375456574</v>
      </c>
      <c r="O28" s="44">
        <f t="shared" si="0"/>
        <v>340612.45375456574</v>
      </c>
      <c r="P28" s="20"/>
      <c r="Q28" s="21"/>
      <c r="R28" s="22">
        <f t="shared" si="1"/>
        <v>4.128456462741989</v>
      </c>
      <c r="S28" s="8"/>
      <c r="T28" s="59"/>
      <c r="U28" s="12"/>
      <c r="V28" s="57"/>
      <c r="W28" s="8"/>
      <c r="X28" s="8"/>
      <c r="Y28" s="8"/>
      <c r="Z28" s="8"/>
    </row>
    <row r="29" spans="1:26" ht="12.75">
      <c r="A29" s="19">
        <v>12</v>
      </c>
      <c r="B29" s="31" t="s">
        <v>17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>
        <v>591.76470785</v>
      </c>
      <c r="O29" s="44">
        <f t="shared" si="0"/>
        <v>59176.470785000005</v>
      </c>
      <c r="P29" s="20"/>
      <c r="Q29" s="21"/>
      <c r="R29" s="22">
        <f t="shared" si="1"/>
        <v>0.7172593971876194</v>
      </c>
      <c r="S29" s="8"/>
      <c r="T29" s="59"/>
      <c r="U29" s="12"/>
      <c r="V29" s="57"/>
      <c r="W29" s="8"/>
      <c r="X29" s="8"/>
      <c r="Y29" s="8"/>
      <c r="Z29" s="8"/>
    </row>
    <row r="30" spans="1:26" ht="12.75">
      <c r="A30" s="19">
        <v>13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v>7947.377201625218</v>
      </c>
      <c r="O30" s="44">
        <f t="shared" si="0"/>
        <v>794737.7201625218</v>
      </c>
      <c r="P30" s="20"/>
      <c r="Q30" s="21"/>
      <c r="R30" s="22">
        <f t="shared" si="1"/>
        <v>9.632766039006922</v>
      </c>
      <c r="S30" s="8"/>
      <c r="T30" s="59"/>
      <c r="U30" s="12"/>
      <c r="V30" s="57"/>
      <c r="W30" s="8"/>
      <c r="X30" s="8"/>
      <c r="Y30" s="8"/>
      <c r="Z30" s="8"/>
    </row>
    <row r="31" spans="1:26" ht="12.75">
      <c r="A31" s="19">
        <v>14</v>
      </c>
      <c r="B31" s="31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653.5297438863636</v>
      </c>
      <c r="O31" s="44">
        <f t="shared" si="0"/>
        <v>65352.97438863636</v>
      </c>
      <c r="P31" s="20"/>
      <c r="Q31" s="21"/>
      <c r="R31" s="22">
        <f t="shared" si="1"/>
        <v>0.7921228554625648</v>
      </c>
      <c r="S31" s="8"/>
      <c r="T31" s="59"/>
      <c r="U31" s="12"/>
      <c r="V31" s="57"/>
      <c r="W31" s="8"/>
      <c r="X31" s="8"/>
      <c r="Y31" s="8"/>
      <c r="Z31" s="8"/>
    </row>
    <row r="32" spans="1:26" ht="12.75">
      <c r="A32" s="19">
        <v>15</v>
      </c>
      <c r="B32" s="31" t="s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>
        <v>4937.623816559665</v>
      </c>
      <c r="O32" s="44">
        <f t="shared" si="0"/>
        <v>493762.3816559665</v>
      </c>
      <c r="P32" s="20"/>
      <c r="Q32" s="21"/>
      <c r="R32" s="22">
        <f t="shared" si="1"/>
        <v>5.984738588200039</v>
      </c>
      <c r="S32" s="8"/>
      <c r="T32" s="59"/>
      <c r="U32" s="12"/>
      <c r="V32" s="57"/>
      <c r="W32" s="8"/>
      <c r="X32" s="8"/>
      <c r="Y32" s="8"/>
      <c r="Z32" s="8"/>
    </row>
    <row r="33" spans="1:26" ht="12.75">
      <c r="A33" s="19">
        <v>16</v>
      </c>
      <c r="B33" s="31" t="s">
        <v>41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>
        <v>5026.086590497496</v>
      </c>
      <c r="O33" s="44">
        <f t="shared" si="0"/>
        <v>502608.6590497496</v>
      </c>
      <c r="P33" s="20"/>
      <c r="Q33" s="21"/>
      <c r="R33" s="22">
        <f t="shared" si="1"/>
        <v>6.091961535203287</v>
      </c>
      <c r="S33" s="8"/>
      <c r="T33" s="59"/>
      <c r="U33" s="12"/>
      <c r="V33" s="57"/>
      <c r="W33" s="8"/>
      <c r="X33" s="8"/>
      <c r="Y33" s="8"/>
      <c r="Z33" s="8"/>
    </row>
    <row r="34" spans="1:26" ht="12.75">
      <c r="A34" s="19">
        <v>17</v>
      </c>
      <c r="B34" s="31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>
        <v>5028.244405684235</v>
      </c>
      <c r="O34" s="44">
        <f t="shared" si="0"/>
        <v>502824.4405684235</v>
      </c>
      <c r="P34" s="20"/>
      <c r="Q34" s="21"/>
      <c r="R34" s="22">
        <f t="shared" si="1"/>
        <v>6.094576955149005</v>
      </c>
      <c r="S34" s="8"/>
      <c r="T34" s="59"/>
      <c r="U34" s="12"/>
      <c r="V34" s="57"/>
      <c r="W34" s="8"/>
      <c r="X34" s="8"/>
      <c r="Y34" s="8"/>
      <c r="Z34" s="8"/>
    </row>
    <row r="35" spans="1:26" ht="12.75">
      <c r="A35" s="19">
        <v>18</v>
      </c>
      <c r="B35" s="31" t="s">
        <v>46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>
        <v>1790.0157867355542</v>
      </c>
      <c r="O35" s="44">
        <f t="shared" si="0"/>
        <v>179001.57867355543</v>
      </c>
      <c r="P35" s="20"/>
      <c r="Q35" s="21"/>
      <c r="R35" s="22">
        <f t="shared" si="1"/>
        <v>2.169621856658118</v>
      </c>
      <c r="S35" s="8"/>
      <c r="T35" s="59"/>
      <c r="U35" s="12"/>
      <c r="V35" s="57"/>
      <c r="W35" s="8"/>
      <c r="X35" s="8"/>
      <c r="Y35" s="8"/>
      <c r="Z35" s="8"/>
    </row>
    <row r="36" spans="1:26" ht="12.75">
      <c r="A36" s="19">
        <v>19</v>
      </c>
      <c r="B36" s="31" t="s">
        <v>45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4">
        <v>0</v>
      </c>
      <c r="O36" s="44">
        <f>+N36*$P$13+0</f>
        <v>0</v>
      </c>
      <c r="P36" s="20"/>
      <c r="Q36" s="21"/>
      <c r="R36" s="22">
        <f t="shared" si="1"/>
        <v>0</v>
      </c>
      <c r="S36" s="8"/>
      <c r="T36" s="59"/>
      <c r="U36" s="12"/>
      <c r="V36" s="57"/>
      <c r="W36" s="8"/>
      <c r="X36" s="8"/>
      <c r="Y36" s="8"/>
      <c r="Z36" s="8"/>
    </row>
    <row r="37" spans="1:26" ht="12.75">
      <c r="A37" s="19">
        <v>20</v>
      </c>
      <c r="B37" s="31" t="s">
        <v>43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>
        <v>0</v>
      </c>
      <c r="O37" s="44">
        <f t="shared" si="0"/>
        <v>0</v>
      </c>
      <c r="P37" s="20"/>
      <c r="Q37" s="21"/>
      <c r="R37" s="22">
        <f t="shared" si="1"/>
        <v>0</v>
      </c>
      <c r="S37" s="8"/>
      <c r="T37" s="59"/>
      <c r="U37" s="12"/>
      <c r="V37" s="57"/>
      <c r="W37" s="8"/>
      <c r="X37" s="8"/>
      <c r="Y37" s="8"/>
      <c r="Z37" s="8"/>
    </row>
    <row r="38" spans="1:26" ht="12.75">
      <c r="A38" s="19">
        <v>21</v>
      </c>
      <c r="B38" s="31" t="s">
        <v>21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>
        <v>735.5354384823361</v>
      </c>
      <c r="O38" s="44">
        <f t="shared" si="0"/>
        <v>73553.5438482336</v>
      </c>
      <c r="P38" s="20"/>
      <c r="Q38" s="21"/>
      <c r="R38" s="22">
        <f t="shared" si="1"/>
        <v>0.8915193796073753</v>
      </c>
      <c r="S38" s="8"/>
      <c r="T38" s="59"/>
      <c r="U38" s="12"/>
      <c r="V38" s="57"/>
      <c r="W38" s="8"/>
      <c r="X38" s="8"/>
      <c r="Y38" s="8"/>
      <c r="Z38" s="8"/>
    </row>
    <row r="39" spans="1:26" ht="12.75">
      <c r="A39" s="19">
        <v>22</v>
      </c>
      <c r="B39" s="34" t="s">
        <v>22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>
        <v>522.72385</v>
      </c>
      <c r="O39" s="44">
        <f t="shared" si="0"/>
        <v>52272.384999999995</v>
      </c>
      <c r="P39" s="20"/>
      <c r="Q39" s="21"/>
      <c r="R39" s="22">
        <f t="shared" si="1"/>
        <v>0.6335771440456164</v>
      </c>
      <c r="S39" s="8"/>
      <c r="T39" s="59"/>
      <c r="U39" s="12"/>
      <c r="V39" s="57"/>
      <c r="W39" s="8"/>
      <c r="X39" s="8"/>
      <c r="Y39" s="8"/>
      <c r="Z39" s="8"/>
    </row>
    <row r="40" spans="1:23" ht="12.75">
      <c r="A40" s="2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P40" s="24"/>
      <c r="Q40" s="24"/>
      <c r="R40" s="25"/>
      <c r="T40" s="12"/>
      <c r="U40" s="12"/>
      <c r="V40" s="57"/>
      <c r="W40" s="8"/>
    </row>
    <row r="41" spans="1:23" ht="12.75">
      <c r="A41" s="18"/>
      <c r="B41" s="37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5">
        <f>SUM(O18:O39)</f>
        <v>8250358.380389505</v>
      </c>
      <c r="P41" s="20"/>
      <c r="Q41" s="21"/>
      <c r="R41" s="22">
        <f>SUM(R18:R39)</f>
        <v>100</v>
      </c>
      <c r="T41" s="12"/>
      <c r="U41" s="12"/>
      <c r="V41" s="57"/>
      <c r="W41" s="8"/>
    </row>
    <row r="42" spans="1:23" ht="12.75">
      <c r="A42" s="18"/>
      <c r="B42" s="39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4">
        <f>+O41/P13</f>
        <v>82503.58380389505</v>
      </c>
      <c r="P42" s="47"/>
      <c r="Q42" s="48"/>
      <c r="R42" s="48"/>
      <c r="T42" s="12"/>
      <c r="U42" s="58"/>
      <c r="V42" s="57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7"/>
    </row>
    <row r="44" spans="1:22" ht="12.75">
      <c r="A44" s="18"/>
      <c r="B44" s="1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5">
        <f>+O41*O45</f>
        <v>11979520.368325563</v>
      </c>
      <c r="P44" s="47"/>
      <c r="Q44" s="48"/>
      <c r="R44" s="48"/>
      <c r="T44" s="12"/>
      <c r="U44" s="12"/>
      <c r="V44" s="57"/>
    </row>
    <row r="45" spans="1:22" ht="7.5" customHeight="1">
      <c r="A45" s="18"/>
      <c r="B45" s="42" t="s">
        <v>47</v>
      </c>
      <c r="C45" s="38"/>
      <c r="D45" s="38"/>
      <c r="E45" s="38"/>
      <c r="F45" s="38"/>
      <c r="G45" s="38"/>
      <c r="H45" s="38"/>
      <c r="I45" s="38"/>
      <c r="J45" s="43">
        <v>10</v>
      </c>
      <c r="K45" s="43">
        <v>10</v>
      </c>
      <c r="L45" s="43">
        <v>21</v>
      </c>
      <c r="M45" s="38"/>
      <c r="N45" s="38"/>
      <c r="O45" s="46">
        <f>(1+J45/100+K45/100)*(1+L45/100)</f>
        <v>1.4520000000000002</v>
      </c>
      <c r="P45" s="47"/>
      <c r="Q45" s="48"/>
      <c r="R45" s="48"/>
      <c r="T45" s="12"/>
      <c r="U45" s="12"/>
      <c r="V45" s="57"/>
    </row>
    <row r="46" spans="1:22" ht="12.75">
      <c r="A46" s="18"/>
      <c r="B46" s="39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4">
        <f>+O44/P13</f>
        <v>119795.20368325563</v>
      </c>
      <c r="P46" s="47"/>
      <c r="Q46" s="48"/>
      <c r="R46" s="48"/>
      <c r="T46" s="12"/>
      <c r="U46" s="58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50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49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51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2022-03-14T19:33:40Z</dcterms:modified>
  <cp:category/>
  <cp:version/>
  <cp:contentType/>
  <cp:contentStatus/>
</cp:coreProperties>
</file>