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6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I33" i="1"/>
  <c r="J32" i="1"/>
  <c r="E29" i="2"/>
  <c r="G29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3" i="8"/>
  <c r="F23" i="8"/>
  <c r="H28" i="2"/>
  <c r="E25" i="8"/>
  <c r="F25" i="8"/>
  <c r="H32" i="2"/>
  <c r="M22" i="8"/>
  <c r="N22" i="8"/>
  <c r="M26" i="8"/>
  <c r="N26" i="8"/>
  <c r="M21" i="8"/>
  <c r="N21" i="8"/>
  <c r="E19" i="8"/>
  <c r="F19" i="8"/>
  <c r="M24" i="8"/>
  <c r="N24" i="8"/>
  <c r="H20" i="2"/>
  <c r="E20" i="8"/>
  <c r="F20" i="8"/>
  <c r="H36" i="2"/>
  <c r="H38" i="2"/>
  <c r="N19" i="8"/>
  <c r="M19" i="8"/>
  <c r="M25" i="8"/>
  <c r="N25" i="8"/>
  <c r="M20" i="8"/>
  <c r="N20" i="8"/>
  <c r="M23" i="8"/>
  <c r="N23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<sst xmlns="http://schemas.openxmlformats.org/spreadsheetml/2006/main" count="258" uniqueCount="189">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</sst>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4" fontId="3" fillId="0" borderId="0" xfId="0" applyNumberFormat="1" applyFont="1"/>
    <xf numFmtId="0" fontId="47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4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4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4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4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4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1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2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9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9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3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3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647700</xdr:colOff>
      <xdr:row>3</xdr:row>
      <xdr:rowOff>152400</xdr:rowOff>
    </xdr:to>
    <xdr:pic>
      <xdr:nvPicPr>
        <xdr:cNvPr id="861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647700</xdr:colOff>
      <xdr:row>57</xdr:row>
      <xdr:rowOff>142875</xdr:rowOff>
    </xdr:to>
    <xdr:pic>
      <xdr:nvPicPr>
        <xdr:cNvPr id="861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15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16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17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18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19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20" name="Line 1"/>
        <xdr:cNvSpPr>
          <a:spLocks noChangeShapeType="1"/>
        </xdr:cNvSpPr>
      </xdr:nvSpPr>
      <xdr:spPr bwMode="auto">
        <a:xfrm>
          <a:off x="392430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5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5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1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1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1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1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1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1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61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59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23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58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50</v>
      </c>
      <c r="C11" s="105" t="s">
        <v>40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109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I12" sqref="I1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62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42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44713</v>
      </c>
    </row>
    <row r="13" spans="2:14" s="29" customFormat="1" x14ac:dyDescent="0.2"/>
    <row r="14" spans="2:14" s="30" customFormat="1" ht="12.75" customHeight="1" x14ac:dyDescent="0.2">
      <c r="B14" s="206" t="s">
        <v>50</v>
      </c>
      <c r="C14" s="105" t="s">
        <v>40</v>
      </c>
      <c r="D14" s="81" t="s">
        <v>18</v>
      </c>
      <c r="E14" s="207" t="s">
        <v>7</v>
      </c>
      <c r="F14" s="209" t="s">
        <v>46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49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26288.936999999998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2920.9929999999999</v>
      </c>
      <c r="G18" s="89">
        <f>+E18*F18</f>
        <v>26288.936999999998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154005.75151929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19399.697653969775</v>
      </c>
      <c r="G21" s="89">
        <f>+E21*F21</f>
        <v>52379.183665718396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25092.979716931262</v>
      </c>
      <c r="G22" s="89">
        <f>+E22*F22</f>
        <v>101626.56785357161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934903.99553381733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27432.628976931261</v>
      </c>
      <c r="G26" s="89">
        <f>+E26*F26</f>
        <v>934903.99553381733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28256.401226900831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1520.9467121487605</v>
      </c>
      <c r="G29" s="89">
        <f>+E29*F29</f>
        <v>20532.780614008268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1287.2701021487605</v>
      </c>
      <c r="G30" s="89">
        <f>+E30*F30</f>
        <v>7723.6206128925633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454882.69412479998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2332.571128</v>
      </c>
      <c r="G33" s="89">
        <f>+E33*F33</f>
        <v>264980.08014079998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1671.67794</v>
      </c>
      <c r="G34" s="89">
        <f>+E34*F34</f>
        <v>189902.613984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1598337.7794048081</v>
      </c>
      <c r="K36" s="195"/>
      <c r="L36" s="196"/>
      <c r="M36" s="194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2320786.4556957814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109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112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9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44713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50</v>
      </c>
      <c r="C14" s="105" t="s">
        <v>68</v>
      </c>
      <c r="D14" s="81"/>
      <c r="E14" s="212" t="s">
        <v>104</v>
      </c>
      <c r="F14" s="213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54</v>
      </c>
      <c r="D15" s="90" t="s">
        <v>100</v>
      </c>
      <c r="E15" s="214" t="s">
        <v>103</v>
      </c>
      <c r="F15" s="215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175</v>
      </c>
      <c r="H16" s="217"/>
      <c r="I16" s="217"/>
      <c r="J16" s="217"/>
      <c r="K16" s="217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26288.936999999998</v>
      </c>
      <c r="F19" s="89">
        <f>+E19*'4-presupuesto'!H37</f>
        <v>38171.536524000003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38171.536524000003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52379.183665718396</v>
      </c>
      <c r="F20" s="89">
        <f>+E20*'4-presupuesto'!H37</f>
        <v>76054.574682623119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25098.009645265629</v>
      </c>
      <c r="N20" s="153">
        <f t="shared" ref="N20:N26" si="1">+F20-M20</f>
        <v>50956.56503735749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101626.56785357161</v>
      </c>
      <c r="F21" s="89">
        <f>+E21*'4-presupuesto'!H37</f>
        <v>147561.77652338601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48695.386252717384</v>
      </c>
      <c r="N21" s="153">
        <f>+F21-M21</f>
        <v>98866.390270668635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934903.99553381733</v>
      </c>
      <c r="F22" s="89">
        <f>+E22*'4-presupuesto'!H37</f>
        <v>1357480.6015151029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447968.59849998396</v>
      </c>
      <c r="N22" s="153">
        <f t="shared" si="1"/>
        <v>909512.00301511888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20532.780614008268</v>
      </c>
      <c r="F23" s="89">
        <f>+E23*'4-presupuesto'!H37</f>
        <v>29813.597451540008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25079.198176235455</v>
      </c>
      <c r="N23" s="153">
        <f t="shared" si="1"/>
        <v>4734.3992753045532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7723.6206128925633</v>
      </c>
      <c r="F24" s="89">
        <f>+E24*'4-presupuesto'!H37</f>
        <v>11214.697129920003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7040.5868581637778</v>
      </c>
      <c r="N24" s="153">
        <f t="shared" si="1"/>
        <v>4174.1102717562253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264980.08014079998</v>
      </c>
      <c r="F25" s="89">
        <f>+E25*'4-presupuesto'!H37</f>
        <v>384751.0763644416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323652.60543776827</v>
      </c>
      <c r="N25" s="153">
        <f t="shared" si="1"/>
        <v>61098.470926673326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189902.613984</v>
      </c>
      <c r="F26" s="89">
        <f>+E26*'4-presupuesto'!H37</f>
        <v>275738.59550476802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138420.77494339354</v>
      </c>
      <c r="N26" s="153">
        <f t="shared" si="1"/>
        <v>137317.82056137448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1304831.2958822537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652415.64794112684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108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107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159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152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120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121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122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123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124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126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127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128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129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130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131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132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133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134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135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137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138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139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140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141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142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143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144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145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146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147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148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149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119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2022-08-03T13:26:15Z</dcterms:modified>
</cp:coreProperties>
</file>