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2\07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I33" i="1"/>
  <c r="J32" i="1"/>
  <c r="E29" i="2"/>
  <c r="G29" i="2"/>
  <c r="E23" i="8"/>
  <c r="F23" i="8"/>
  <c r="I20" i="1"/>
  <c r="J19" i="1"/>
  <c r="E21" i="2"/>
  <c r="G21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E25" i="8"/>
  <c r="F25" i="8"/>
  <c r="I40" i="1"/>
  <c r="I42" i="1"/>
  <c r="J41" i="1"/>
  <c r="E34" i="2"/>
  <c r="G34" i="2"/>
  <c r="E26" i="8"/>
  <c r="F26" i="8"/>
  <c r="I43" i="1"/>
  <c r="N38" i="8"/>
  <c r="H28" i="2"/>
  <c r="E20" i="8"/>
  <c r="F20" i="8"/>
  <c r="M26" i="8"/>
  <c r="N26" i="8"/>
  <c r="M25" i="8"/>
  <c r="N25" i="8"/>
  <c r="H32" i="2"/>
  <c r="M23" i="8"/>
  <c r="N23" i="8"/>
  <c r="M24" i="8"/>
  <c r="N24" i="8"/>
  <c r="M22" i="8"/>
  <c r="N22" i="8"/>
  <c r="M21" i="8"/>
  <c r="N21" i="8"/>
  <c r="H20" i="2"/>
  <c r="M20" i="8"/>
  <c r="N20" i="8"/>
  <c r="E19" i="8"/>
  <c r="F19" i="8"/>
  <c r="H36" i="2"/>
  <c r="H38" i="2"/>
  <c r="M19" i="8"/>
  <c r="N19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<sst xmlns="http://schemas.openxmlformats.org/spreadsheetml/2006/main" count="258" uniqueCount="189">
  <si>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</si>
  <si>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</si>
  <si>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</si>
  <si>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</si>
  <si>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</si>
  <si>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</si>
  <si>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</si>
  <si>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</si>
  <si>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</si>
  <si>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</si>
  <si>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</si>
  <si>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</si>
  <si>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</si>
  <si>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</si>
  <si>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</si>
  <si>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</si>
  <si>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</si>
  <si>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</si>
  <si>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</si>
  <si>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</si>
  <si>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</si>
  <si>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</si>
  <si>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</si>
  <si>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</si>
  <si>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</si>
  <si>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</si>
  <si>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</si>
  <si>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</si>
  <si>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</si>
  <si>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</si>
  <si>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</si>
  <si>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</si>
  <si>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</si>
  <si>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</si>
  <si>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</si>
  <si>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</si>
  <si>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</si>
  <si>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</si>
  <si>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</si>
  <si>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</si>
  <si>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</si>
  <si>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</si>
  <si>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</si>
  <si>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</si>
  <si>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</si>
  <si>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</si>
  <si>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</si>
  <si>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</si>
  <si>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</si>
  <si>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</si>
  <si>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</si>
  <si>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</si>
  <si>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</si>
  <si>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</si>
  <si>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</si>
  <si>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</si>
  <si>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</si>
  <si>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</si>
  <si>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</si>
  <si>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</si>
  <si>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</si>
  <si>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</si>
  <si>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</si>
  <si>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</si>
  <si>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</si>
  <si>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</si>
  <si>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</si>
  <si>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</si>
  <si>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</si>
  <si>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</si>
  <si>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</si>
  <si>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</si>
  <si>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</si>
  <si>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</si>
  <si>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</si>
  <si>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</si>
  <si>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</si>
  <si>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</si>
  <si>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</si>
  <si>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</si>
  <si>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</si>
  <si>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</si>
  <si>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</si>
  <si>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</si>
  <si>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</si>
  <si>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</si>
  <si>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</si>
  <si>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</si>
  <si>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</si>
  <si>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</si>
  <si>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</si>
  <si>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</si>
  <si>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</si>
  <si>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</si>
  <si>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</si>
  <si>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</si>
  <si>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</si>
  <si>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</si>
  <si>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</si>
  <si>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</si>
  <si>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</si>
  <si>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</si>
  <si>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</si>
  <si>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</si>
  <si>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</si>
  <si>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</si>
  <si>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</si>
  <si>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</si>
  <si>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</si>
  <si>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</si>
  <si>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</si>
  <si>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</si>
  <si>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</si>
  <si>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</si>
  <si>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</si>
  <si>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</si>
  <si>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</si>
  <si>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</si>
  <si>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</si>
  <si>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</si>
  <si>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</si>
  <si>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</si>
  <si>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</si>
  <si>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</si>
  <si>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</si>
  <si>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</si>
  <si>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</si>
  <si>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</si>
  <si>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</si>
  <si>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</si>
  <si>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</si>
  <si>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</si>
  <si>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</si>
  <si>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</si>
  <si>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</si>
  <si>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</si>
  <si>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</si>
  <si>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</si>
  <si>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</si>
  <si>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</si>
  <si>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</si>
  <si>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</si>
  <si>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</si>
  <si>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</si>
  <si>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</si>
  <si>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</si>
  <si>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</si>
  <si>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</si>
  <si>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</si>
  <si>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</si>
  <si>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</si>
  <si>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</si>
  <si>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</si>
  <si>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</si>
  <si>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</si>
  <si>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</si>
  <si>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</si>
  <si>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</si>
  <si>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</si>
  <si>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</si>
  <si>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</si>
  <si>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</si>
  <si>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</si>
  <si>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</si>
  <si>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</si>
  <si>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</si>
  <si>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</si>
  <si>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</si>
  <si>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</si>
  <si>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</si>
  <si>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</si>
  <si>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</si>
  <si>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</si>
  <si>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</si>
  <si>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</si>
  <si>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</si>
  <si>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</si>
  <si>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</si>
  <si>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</si>
  <si>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</si>
  <si>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</si>
  <si>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</si>
  <si>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</si>
  <si>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</si>
  <si>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</si>
  <si>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</si>
  <si>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</si>
  <si>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</si>
  <si>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JULIO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</si>
</sst>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6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206" fontId="47" fillId="0" borderId="0" xfId="0" applyNumberFormat="1" applyFont="1"/>
    <xf numFmtId="4" fontId="3" fillId="0" borderId="0" xfId="0" applyNumberFormat="1" applyFont="1"/>
    <xf numFmtId="0" fontId="47" fillId="0" borderId="0" xfId="2" applyNumberFormat="1" applyFont="1" applyAlignment="1">
      <alignment horizontal="left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54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54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54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54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55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551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2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2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7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7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9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9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4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4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14</xdr:col>
      <xdr:colOff>647700</xdr:colOff>
      <xdr:row>3</xdr:row>
      <xdr:rowOff>152400</xdr:rowOff>
    </xdr:to>
    <xdr:pic>
      <xdr:nvPicPr>
        <xdr:cNvPr id="862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647700</xdr:colOff>
      <xdr:row>57</xdr:row>
      <xdr:rowOff>142875</xdr:rowOff>
    </xdr:to>
    <xdr:pic>
      <xdr:nvPicPr>
        <xdr:cNvPr id="862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623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624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625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626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627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628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6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6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51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51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519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52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52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522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61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59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23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58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42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50</v>
      </c>
      <c r="C11" s="105" t="s">
        <v>40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109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I12" sqref="I12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62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42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44743</v>
      </c>
    </row>
    <row r="13" spans="2:14" s="29" customFormat="1" x14ac:dyDescent="0.2"/>
    <row r="14" spans="2:14" s="30" customFormat="1" ht="12.75" customHeight="1" x14ac:dyDescent="0.2">
      <c r="B14" s="206" t="s">
        <v>50</v>
      </c>
      <c r="C14" s="105" t="s">
        <v>40</v>
      </c>
      <c r="D14" s="81" t="s">
        <v>18</v>
      </c>
      <c r="E14" s="207" t="s">
        <v>7</v>
      </c>
      <c r="F14" s="209" t="s">
        <v>46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49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26288.936999999998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2920.9929999999999</v>
      </c>
      <c r="G18" s="89">
        <f>+E18*F18</f>
        <v>26288.936999999998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163358.57133129393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20927.368207827203</v>
      </c>
      <c r="G21" s="89">
        <f>+E21*F21</f>
        <v>56503.894161133452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26383.870906212469</v>
      </c>
      <c r="G22" s="89">
        <f>+E22*F22</f>
        <v>106854.67717016049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978996.59295199846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28726.425849530471</v>
      </c>
      <c r="G26" s="89">
        <f>+E26*F26</f>
        <v>978996.59295199846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30158.871147094098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1622.1687639195948</v>
      </c>
      <c r="G29" s="89">
        <f>+E29*F29</f>
        <v>21899.278312914528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1376.5988056965948</v>
      </c>
      <c r="G30" s="89">
        <f>+E30*F30</f>
        <v>8259.5928341795698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462249.74652504059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2369.2356128004003</v>
      </c>
      <c r="G33" s="89">
        <f>+E33*F33</f>
        <v>269145.16561412544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1699.864268582</v>
      </c>
      <c r="G34" s="89">
        <f>+E34*F34</f>
        <v>193104.58091091519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1661052.7189554269</v>
      </c>
      <c r="K36" s="195"/>
      <c r="L36" s="196"/>
      <c r="M36" s="194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2411848.5479232804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109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112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9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42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44743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50</v>
      </c>
      <c r="C14" s="105" t="s">
        <v>68</v>
      </c>
      <c r="D14" s="81"/>
      <c r="E14" s="212" t="s">
        <v>104</v>
      </c>
      <c r="F14" s="213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54</v>
      </c>
      <c r="D15" s="90" t="s">
        <v>100</v>
      </c>
      <c r="E15" s="214" t="s">
        <v>103</v>
      </c>
      <c r="F15" s="215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175</v>
      </c>
      <c r="H16" s="217"/>
      <c r="I16" s="217"/>
      <c r="J16" s="217"/>
      <c r="K16" s="217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26288.936999999998</v>
      </c>
      <c r="F19" s="89">
        <f>+E19*'4-presupuesto'!H37</f>
        <v>38171.536524000003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38171.536524000003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56503.894161133452</v>
      </c>
      <c r="F20" s="89">
        <f>+E20*'4-presupuesto'!H37</f>
        <v>82043.654321965776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27074.405926248706</v>
      </c>
      <c r="N20" s="153">
        <f t="shared" ref="N20:N26" si="1">+F20-M20</f>
        <v>54969.24839571707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106854.67717016049</v>
      </c>
      <c r="F21" s="89">
        <f>+E21*'4-presupuesto'!H37</f>
        <v>155152.99125107305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51200.487112854105</v>
      </c>
      <c r="N21" s="153">
        <f>+F21-M21</f>
        <v>103952.50413821894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978996.59295199846</v>
      </c>
      <c r="F22" s="89">
        <f>+E22*'4-presupuesto'!H37</f>
        <v>1421503.052966302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469096.00747887971</v>
      </c>
      <c r="N22" s="153">
        <f t="shared" si="1"/>
        <v>952407.04548742226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21899.278312914528</v>
      </c>
      <c r="F23" s="89">
        <f>+E23*'4-presupuesto'!H37</f>
        <v>31797.752110351899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26748.269075228021</v>
      </c>
      <c r="N23" s="153">
        <f t="shared" si="1"/>
        <v>5049.4830351238779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8259.5928341795698</v>
      </c>
      <c r="F24" s="89">
        <f>+E24*'4-presupuesto'!H37</f>
        <v>11992.928795228736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7529.160697644601</v>
      </c>
      <c r="N24" s="153">
        <f t="shared" si="1"/>
        <v>4463.7680975841349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269145.16561412544</v>
      </c>
      <c r="F25" s="89">
        <f>+E25*'4-presupuesto'!H37</f>
        <v>390798.7804717102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328739.93413280265</v>
      </c>
      <c r="N25" s="153">
        <f t="shared" si="1"/>
        <v>62058.846338907548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193104.58091091519</v>
      </c>
      <c r="F26" s="89">
        <f>+E26*'4-presupuesto'!H37</f>
        <v>280387.85148264887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140754.70144428973</v>
      </c>
      <c r="N26" s="153">
        <f t="shared" si="1"/>
        <v>139633.15003835913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1360705.5820553331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680352.79102766654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108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107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159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152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120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121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122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123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124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126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127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128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129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130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131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132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133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134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135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137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138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139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140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141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142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143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144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145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146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147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148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149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119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2022-09-12T00:07:40Z</dcterms:modified>
</cp:coreProperties>
</file>