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<sst xmlns="http://schemas.openxmlformats.org/spreadsheetml/2006/main" count="53" uniqueCount="52">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</sst>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00390625" style="0" customWidth="1"/>
    <col min="22" max="22" width="7.421875" style="0" customWidth="1"/>
  </cols>
  <sheetData>
    <row r="5" spans="16:19" ht="33.75" customHeight="1">
      <c r="P5" s="69">
        <v>44743</v>
      </c>
      <c r="Q5" s="69"/>
      <c r="R5" s="69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73" t="s">
        <v>0</v>
      </c>
      <c r="B9" s="74"/>
      <c r="C9" s="7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6" t="s">
        <v>35</v>
      </c>
      <c r="Q9" s="76"/>
      <c r="R9" s="76"/>
    </row>
    <row r="10" spans="1:18" ht="19.5" customHeight="1">
      <c r="A10" s="1" t="s">
        <v>34</v>
      </c>
      <c r="B10" s="11"/>
      <c r="C10" s="1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"/>
      <c r="Q10" s="54" t="s">
        <v>30</v>
      </c>
      <c r="R10" s="43">
        <v>2022</v>
      </c>
    </row>
    <row r="11" spans="1:18" ht="19.5" customHeight="1">
      <c r="A11" s="79" t="s">
        <v>1</v>
      </c>
      <c r="B11" s="80"/>
      <c r="C11" s="8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2"/>
      <c r="Q11" s="12"/>
      <c r="R11" s="12"/>
    </row>
    <row r="12" spans="1:18" ht="19.5" customHeight="1">
      <c r="A12" s="60" t="s">
        <v>2</v>
      </c>
      <c r="B12" s="61"/>
      <c r="C12" s="61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6" t="s">
        <v>43</v>
      </c>
      <c r="Q12" s="76"/>
      <c r="R12" s="76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620</v>
      </c>
      <c r="Q13" s="68"/>
      <c r="R13" s="68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7" t="s">
        <v>47</v>
      </c>
      <c r="O16" s="10" t="s">
        <v>6</v>
      </c>
      <c r="P16" s="81" t="s">
        <v>5</v>
      </c>
      <c r="Q16" s="81"/>
      <c r="R16" s="81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1623.2410413739983</v>
      </c>
      <c r="O18" s="38">
        <f>+N18*$P$13+0</f>
        <v>1006409.445651879</v>
      </c>
      <c r="P18" s="17"/>
      <c r="Q18" s="18"/>
      <c r="R18" s="19">
        <f>+O18/$O$41*100</f>
        <v>1.3780953336068986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1349.1600086772712</v>
      </c>
      <c r="O19" s="38">
        <f aca="true" t="shared" si="0" ref="O19:O39">+N19*$P$13+0</f>
        <v>836479.2053799082</v>
      </c>
      <c r="P19" s="17"/>
      <c r="Q19" s="18"/>
      <c r="R19" s="19">
        <f aca="true" t="shared" si="1" ref="R19:R39">+O19/$O$41*100</f>
        <v>1.1454066678066517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22571.783771518476</v>
      </c>
      <c r="O20" s="38">
        <f t="shared" si="0"/>
        <v>13994505.938341456</v>
      </c>
      <c r="P20" s="17"/>
      <c r="Q20" s="18"/>
      <c r="R20" s="19">
        <f t="shared" si="1"/>
        <v>19.162939510439987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5273.66598105922</v>
      </c>
      <c r="O21" s="38">
        <f t="shared" si="0"/>
        <v>3269672.9082567166</v>
      </c>
      <c r="P21" s="17"/>
      <c r="Q21" s="18"/>
      <c r="R21" s="19">
        <f t="shared" si="1"/>
        <v>4.4772244505027174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614.6744015379501</v>
      </c>
      <c r="O22" s="38">
        <f t="shared" si="0"/>
        <v>381098.12895352906</v>
      </c>
      <c r="P22" s="17"/>
      <c r="Q22" s="18"/>
      <c r="R22" s="19">
        <f t="shared" si="1"/>
        <v>0.5218448171628585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6133.083587035142</v>
      </c>
      <c r="O23" s="38">
        <f t="shared" si="0"/>
        <v>3802511.823961788</v>
      </c>
      <c r="P23" s="17"/>
      <c r="Q23" s="18"/>
      <c r="R23" s="19">
        <f t="shared" si="1"/>
        <v>5.206850773536372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4203.90569996104</v>
      </c>
      <c r="O24" s="38">
        <f t="shared" si="0"/>
        <v>2606421.5339758447</v>
      </c>
      <c r="P24" s="17"/>
      <c r="Q24" s="18"/>
      <c r="R24" s="19">
        <f t="shared" si="1"/>
        <v>3.5690219014767655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2523.7073642069145</v>
      </c>
      <c r="O25" s="38">
        <f t="shared" si="0"/>
        <v>1564698.565808287</v>
      </c>
      <c r="P25" s="17"/>
      <c r="Q25" s="18"/>
      <c r="R25" s="19">
        <f t="shared" si="1"/>
        <v>2.1425710990273052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4329.026338334818</v>
      </c>
      <c r="O26" s="38">
        <f t="shared" si="0"/>
        <v>2683996.329767587</v>
      </c>
      <c r="P26" s="17"/>
      <c r="Q26" s="18"/>
      <c r="R26" s="19">
        <f t="shared" si="1"/>
        <v>3.6752465246139843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1479.3879055552693</v>
      </c>
      <c r="O27" s="38">
        <f t="shared" si="0"/>
        <v>917220.501444267</v>
      </c>
      <c r="P27" s="17"/>
      <c r="Q27" s="18"/>
      <c r="R27" s="19">
        <f t="shared" si="1"/>
        <v>1.2559672391689303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8464.051457996899</v>
      </c>
      <c r="O28" s="38">
        <f t="shared" si="0"/>
        <v>5247711.903958078</v>
      </c>
      <c r="P28" s="17"/>
      <c r="Q28" s="18"/>
      <c r="R28" s="19">
        <f t="shared" si="1"/>
        <v>7.185790354216852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440.23704122564754</v>
      </c>
      <c r="O29" s="38">
        <f t="shared" si="0"/>
        <v>272946.9655599015</v>
      </c>
      <c r="P29" s="17"/>
      <c r="Q29" s="18"/>
      <c r="R29" s="19">
        <f t="shared" si="1"/>
        <v>0.3737514002729004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30725.123254226375</v>
      </c>
      <c r="O30" s="38">
        <f t="shared" si="0"/>
        <v>19049576.417620353</v>
      </c>
      <c r="P30" s="17"/>
      <c r="Q30" s="18"/>
      <c r="R30" s="19">
        <f t="shared" si="1"/>
        <v>26.08494234799874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4266.969420906878</v>
      </c>
      <c r="O31" s="38">
        <f t="shared" si="0"/>
        <v>2645521.0409622644</v>
      </c>
      <c r="P31" s="17"/>
      <c r="Q31" s="18"/>
      <c r="R31" s="19">
        <f t="shared" si="1"/>
        <v>3.622561589878054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3509.1336048338444</v>
      </c>
      <c r="O32" s="38">
        <f t="shared" si="0"/>
        <v>2175662.8349969834</v>
      </c>
      <c r="P32" s="17"/>
      <c r="Q32" s="18"/>
      <c r="R32" s="19">
        <f t="shared" si="1"/>
        <v>2.979175934173826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9986.346535258223</v>
      </c>
      <c r="O33" s="38">
        <f t="shared" si="0"/>
        <v>6191534.851860098</v>
      </c>
      <c r="P33" s="17"/>
      <c r="Q33" s="18"/>
      <c r="R33" s="19">
        <f t="shared" si="1"/>
        <v>8.478184822367334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7171.385054655941</v>
      </c>
      <c r="O34" s="38">
        <f t="shared" si="0"/>
        <v>4446258.733886683</v>
      </c>
      <c r="P34" s="17"/>
      <c r="Q34" s="18"/>
      <c r="R34" s="19">
        <f t="shared" si="1"/>
        <v>6.088345493626893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1231.949303583293</v>
      </c>
      <c r="O35" s="38">
        <f t="shared" si="0"/>
        <v>763808.5682216416</v>
      </c>
      <c r="P35" s="17"/>
      <c r="Q35" s="18"/>
      <c r="R35" s="19">
        <f t="shared" si="1"/>
        <v>1.0458974010855118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1263.876836596272</v>
      </c>
      <c r="O38" s="38">
        <f t="shared" si="0"/>
        <v>783603.6386896886</v>
      </c>
      <c r="P38" s="17"/>
      <c r="Q38" s="18"/>
      <c r="R38" s="19">
        <f t="shared" si="1"/>
        <v>1.0730031624218093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628.025</v>
      </c>
      <c r="O39" s="38">
        <f t="shared" si="0"/>
        <v>389375.5</v>
      </c>
      <c r="P39" s="17"/>
      <c r="Q39" s="18"/>
      <c r="R39" s="19">
        <f t="shared" si="1"/>
        <v>0.5331791766156216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73029014.83729695</v>
      </c>
      <c r="P41" s="17"/>
      <c r="Q41" s="18"/>
      <c r="R41" s="19">
        <f>SUM(R18:R39)</f>
        <v>100.00000000000003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117788.73360854347</v>
      </c>
      <c r="P42" s="41"/>
      <c r="Q42" s="42"/>
      <c r="R42" s="42"/>
      <c r="S42" s="53"/>
      <c r="T42" s="58"/>
      <c r="U42" s="57"/>
      <c r="V42" s="59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106038129.54375519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171029.24119960514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2022-08-31T14:29:45Z</dcterms:modified>
  <cp:category/>
  <cp:version/>
  <cp:contentType/>
  <cp:contentStatus/>
</cp:coreProperties>
</file>