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3\02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I33" i="1"/>
  <c r="J32" i="1"/>
  <c r="E29" i="2"/>
  <c r="G29" i="2"/>
  <c r="H28" i="2"/>
  <c r="E23" i="8"/>
  <c r="F23" i="8"/>
  <c r="M23" i="8"/>
  <c r="I20" i="1"/>
  <c r="J19" i="1"/>
  <c r="E21" i="2"/>
  <c r="G21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N24" i="8"/>
  <c r="I39" i="1"/>
  <c r="J38" i="1"/>
  <c r="E33" i="2"/>
  <c r="G33" i="2"/>
  <c r="H32" i="2"/>
  <c r="E25" i="8"/>
  <c r="F25" i="8"/>
  <c r="M25" i="8"/>
  <c r="I40" i="1"/>
  <c r="I42" i="1"/>
  <c r="J41" i="1"/>
  <c r="E34" i="2"/>
  <c r="G34" i="2"/>
  <c r="E26" i="8"/>
  <c r="F26" i="8"/>
  <c r="I43" i="1"/>
  <c r="N38" i="8"/>
  <c r="M24" i="8"/>
  <c r="M26" i="8"/>
  <c r="N26" i="8"/>
  <c r="N25" i="8"/>
  <c r="N23" i="8"/>
  <c r="M22" i="8"/>
  <c r="N22" i="8"/>
  <c r="M21" i="8"/>
  <c r="N21" i="8"/>
  <c r="H20" i="2"/>
  <c r="E20" i="8"/>
  <c r="F20" i="8"/>
  <c r="H36" i="2"/>
  <c r="E19" i="8"/>
  <c r="F19" i="8"/>
  <c r="M20" i="8"/>
  <c r="N20" i="8"/>
  <c r="H38" i="2"/>
  <c r="M19" i="8"/>
  <c r="N19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<sst xmlns="http://schemas.openxmlformats.org/spreadsheetml/2006/main" count="258" uniqueCount="189">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</sst>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</numFmts>
  <fonts count="49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7" fillId="0" borderId="0" xfId="0" applyNumberFormat="1" applyFont="1"/>
    <xf numFmtId="2" fontId="48" fillId="0" borderId="0" xfId="2" applyNumberFormat="1" applyFont="1" applyAlignment="1">
      <alignment horizontal="left"/>
    </xf>
    <xf numFmtId="0" fontId="48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8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8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9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9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9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9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3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3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0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0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1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1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5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5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600075</xdr:colOff>
      <xdr:row>4</xdr:row>
      <xdr:rowOff>0</xdr:rowOff>
    </xdr:to>
    <xdr:pic>
      <xdr:nvPicPr>
        <xdr:cNvPr id="867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581025</xdr:colOff>
      <xdr:row>57</xdr:row>
      <xdr:rowOff>142875</xdr:rowOff>
    </xdr:to>
    <xdr:pic>
      <xdr:nvPicPr>
        <xdr:cNvPr id="867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67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68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681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682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68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68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7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7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5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6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61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6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6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64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44958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43975.970999999998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4886.2190000000001</v>
      </c>
      <c r="G18" s="89">
        <f>+E18*F18</f>
        <v>43975.970999999998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237842.54392590944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30057.137466104137</v>
      </c>
      <c r="G21" s="89">
        <f>+E21*F21</f>
        <v>81154.271158481177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38688.46241171068</v>
      </c>
      <c r="G22" s="89">
        <f>+E22*F22</f>
        <v>156688.27276742825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1452318.9482070999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42614.992611710681</v>
      </c>
      <c r="G26" s="89">
        <f>+E26*F26</f>
        <v>1452318.9482070999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48639.564559710743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2608.7205979338842</v>
      </c>
      <c r="G29" s="89">
        <f>+E29*F29</f>
        <v>35217.728072107435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2236.9727479338844</v>
      </c>
      <c r="G30" s="89">
        <f>+E30*F30</f>
        <v>13421.836487603307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754909.55729599996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3870.3257099999996</v>
      </c>
      <c r="G33" s="89">
        <f>+E33*F33</f>
        <v>439669.00065599993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2775.0048999999999</v>
      </c>
      <c r="G34" s="89">
        <f>+E34*F34</f>
        <v>315240.55663999997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2537686.5849887198</v>
      </c>
      <c r="K36" s="194"/>
      <c r="L36" s="195"/>
      <c r="M36" s="196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3684720.9214036218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44958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43975.970999999998</v>
      </c>
      <c r="F19" s="89">
        <f>+E19*'4-presupuesto'!H37</f>
        <v>63853.109892000008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63853.109892000008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81154.271158481177</v>
      </c>
      <c r="F20" s="89">
        <f>+E20*'4-presupuesto'!H37</f>
        <v>117836.00172211468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38885.880568297849</v>
      </c>
      <c r="N20" s="153">
        <f t="shared" ref="N20:N26" si="1">+F20-M20</f>
        <v>78950.121153816843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156688.27276742825</v>
      </c>
      <c r="F21" s="89">
        <f>+E21*'4-presupuesto'!H37</f>
        <v>227511.37205830586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75078.752779240938</v>
      </c>
      <c r="N21" s="153">
        <f>+F21-M21</f>
        <v>152432.61927906494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1452318.9482070999</v>
      </c>
      <c r="F22" s="89">
        <f>+E22*'4-presupuesto'!H37</f>
        <v>2108767.1127967094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695893.14722291415</v>
      </c>
      <c r="N22" s="153">
        <f t="shared" si="1"/>
        <v>1412873.9655737951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35217.728072107435</v>
      </c>
      <c r="F23" s="89">
        <f>+E23*'4-presupuesto'!H37</f>
        <v>51136.141160700005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43015.72194438085</v>
      </c>
      <c r="N23" s="153">
        <f t="shared" si="1"/>
        <v>8120.4192163191547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13421.836487603307</v>
      </c>
      <c r="F24" s="89">
        <f>+E24*'4-presupuesto'!H37</f>
        <v>19488.506580000005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12234.884430924003</v>
      </c>
      <c r="N24" s="153">
        <f t="shared" si="1"/>
        <v>7253.6221490760017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439669.00065599993</v>
      </c>
      <c r="F25" s="89">
        <f>+E25*'4-presupuesto'!H37</f>
        <v>638399.38895251194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537021.56598685309</v>
      </c>
      <c r="N25" s="153">
        <f t="shared" si="1"/>
        <v>101377.82296565885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315240.55663999997</v>
      </c>
      <c r="F26" s="89">
        <f>+E26*'4-presupuesto'!H37</f>
        <v>457729.28824128001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229780.10269712258</v>
      </c>
      <c r="N26" s="153">
        <f t="shared" si="1"/>
        <v>227949.18554415743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2052810.8657738883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1026405.4328869442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2023-03-16T14:09:27Z</dcterms:modified>
</cp:coreProperties>
</file>