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3\05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L36" i="2" l="1"/>
  <c r="G23" i="2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H20" i="2"/>
  <c r="I16" i="1"/>
  <c r="J15" i="1"/>
  <c r="E18" i="2"/>
  <c r="G18" i="2"/>
  <c r="H17" i="2"/>
  <c r="E19" i="8"/>
  <c r="F19" i="8"/>
  <c r="I33" i="1"/>
  <c r="J32" i="1"/>
  <c r="E29" i="2"/>
  <c r="G29" i="2"/>
  <c r="H28" i="2"/>
  <c r="E23" i="8"/>
  <c r="F23" i="8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M24" i="8"/>
  <c r="N24" i="8"/>
  <c r="I39" i="1"/>
  <c r="J38" i="1"/>
  <c r="E33" i="2"/>
  <c r="G33" i="2"/>
  <c r="H32" i="2"/>
  <c r="I40" i="1"/>
  <c r="I42" i="1"/>
  <c r="J41" i="1"/>
  <c r="E34" i="2"/>
  <c r="G34" i="2"/>
  <c r="E26" i="8"/>
  <c r="F26" i="8"/>
  <c r="N26" i="8"/>
  <c r="I43" i="1"/>
  <c r="N38" i="8"/>
  <c r="M26" i="8"/>
  <c r="E25" i="8"/>
  <c r="F25" i="8"/>
  <c r="M23" i="8"/>
  <c r="N23" i="8"/>
  <c r="M22" i="8"/>
  <c r="N22" i="8"/>
  <c r="E21" i="8"/>
  <c r="F21" i="8"/>
  <c r="M20" i="8"/>
  <c r="N20" i="8"/>
  <c r="N19" i="8"/>
  <c r="M19" i="8"/>
  <c r="H36" i="2"/>
  <c r="M25" i="8"/>
  <c r="N25" i="8"/>
  <c r="M21" i="8"/>
  <c r="N21" i="8"/>
  <c r="N28" i="8"/>
  <c r="N30" i="8"/>
  <c r="H38" i="2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<sst xmlns="http://schemas.openxmlformats.org/spreadsheetml/2006/main" count="258" uniqueCount="189">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</sst>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7" fillId="0" borderId="0" xfId="0" applyNumberFormat="1" applyFont="1"/>
    <xf numFmtId="2" fontId="48" fillId="0" borderId="0" xfId="2" applyNumberFormat="1" applyFont="1" applyAlignment="1">
      <alignment horizontal="left"/>
    </xf>
    <xf numFmtId="0" fontId="49" fillId="0" borderId="0" xfId="2" applyNumberFormat="1" applyFont="1" applyAlignment="1">
      <alignment horizontal="left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0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0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0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0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6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611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4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4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1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1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1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1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6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6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600075</xdr:colOff>
      <xdr:row>4</xdr:row>
      <xdr:rowOff>0</xdr:rowOff>
    </xdr:to>
    <xdr:pic>
      <xdr:nvPicPr>
        <xdr:cNvPr id="870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581025</xdr:colOff>
      <xdr:row>57</xdr:row>
      <xdr:rowOff>142875</xdr:rowOff>
    </xdr:to>
    <xdr:pic>
      <xdr:nvPicPr>
        <xdr:cNvPr id="870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70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70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70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70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70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70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8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8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7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7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79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8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8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82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45017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50601.839849999997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5622.4266499999994</v>
      </c>
      <c r="G18" s="89">
        <f>+E18*F18</f>
        <v>50601.839849999997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265636.94346794131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33919.715646562734</v>
      </c>
      <c r="G21" s="89">
        <f>+E21*F21</f>
        <v>91583.232245719395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42976.224993141215</v>
      </c>
      <c r="G22" s="89">
        <f>+E22*F22</f>
        <v>174053.7112222219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1618489.5173342524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47490.889593141212</v>
      </c>
      <c r="G26" s="89">
        <f>+E26*F26</f>
        <v>1618489.5173342524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53489.333040471072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2872.3548851933883</v>
      </c>
      <c r="G29" s="89">
        <f>+E29*F29</f>
        <v>38776.790950110742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2452.0903483933885</v>
      </c>
      <c r="G30" s="89">
        <f>+E30*F30</f>
        <v>14712.54209036033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861986.68969088001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4424.3037403999997</v>
      </c>
      <c r="G33" s="89">
        <f>+E33*F33</f>
        <v>502600.90490943997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3163.6072604000001</v>
      </c>
      <c r="G34" s="89">
        <f>+E34*F34</f>
        <v>359385.78478143999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2850204.3233835446</v>
      </c>
      <c r="K36" s="194"/>
      <c r="L36" s="196" t="e">
        <f>+H36/K36</f>
        <v>#DIV/0!</v>
      </c>
      <c r="M36" s="195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4138496.6775529073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45017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50601.839849999997</v>
      </c>
      <c r="F19" s="89">
        <f>+E19*'4-presupuesto'!H37</f>
        <v>73473.871462199997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73473.871462199997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91583.232245719395</v>
      </c>
      <c r="F20" s="89">
        <f>+E20*'4-presupuesto'!H37</f>
        <v>132978.85322078457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43883.021562858914</v>
      </c>
      <c r="N20" s="153">
        <f t="shared" ref="N20:N26" si="1">+F20-M20</f>
        <v>89095.83165792565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174053.7112222219</v>
      </c>
      <c r="F21" s="89">
        <f>+E21*'4-presupuesto'!H37</f>
        <v>252725.98869466624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83399.576269239871</v>
      </c>
      <c r="N21" s="153">
        <f>+F21-M21</f>
        <v>169326.41242542636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1618489.5173342524</v>
      </c>
      <c r="F22" s="89">
        <f>+E22*'4-presupuesto'!H37</f>
        <v>2350046.7791693346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775515.43712588039</v>
      </c>
      <c r="N22" s="153">
        <f t="shared" si="1"/>
        <v>1574531.3420434543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38776.790950110742</v>
      </c>
      <c r="F23" s="89">
        <f>+E23*'4-presupuesto'!H37</f>
        <v>56303.900459560806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47362.84106658255</v>
      </c>
      <c r="N23" s="153">
        <f t="shared" si="1"/>
        <v>8941.0593929782553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14712.54209036033</v>
      </c>
      <c r="F24" s="89">
        <f>+E24*'4-presupuesto'!H37</f>
        <v>21362.611115203203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13411.447258124572</v>
      </c>
      <c r="N24" s="153">
        <f t="shared" si="1"/>
        <v>7951.1638570786308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502600.90490943997</v>
      </c>
      <c r="F25" s="89">
        <f>+E25*'4-presupuesto'!H37</f>
        <v>729776.51392850687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613888.00351666007</v>
      </c>
      <c r="N25" s="153">
        <f t="shared" si="1"/>
        <v>115888.5104118468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359385.78478143999</v>
      </c>
      <c r="F26" s="89">
        <f>+E26*'4-presupuesto'!H37</f>
        <v>521828.1595026509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261957.73607033075</v>
      </c>
      <c r="N26" s="153">
        <f t="shared" si="1"/>
        <v>259870.42343232015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2299078.6146832304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1149539.3073416152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2023-05-16T14:55:24Z</dcterms:modified>
</cp:coreProperties>
</file>