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2760" windowWidth="17400" windowHeight="11760" activeTab="0"/>
  </bookViews>
  <sheets>
    <sheet name="Mod.1" sheetId="1" r:id="rId1"/>
  </sheets>
  <definedNames>
    <definedName name="_xlnm.Print_Area" localSheetId="0">'Mod.1'!$A$1:$R$52</definedName>
  </definedNames>
  <calcPr fullCalcOnLoad="1"/>
</workbook>
</file>

<file path=xl/sharedStrings.xml><?xml version="1.0" encoding="utf-8"?>
<sst xmlns="http://schemas.openxmlformats.org/spreadsheetml/2006/main" count="53" uniqueCount="52">
  <si>
    <t xml:space="preserve"> PROFESIONAL:</t>
  </si>
  <si>
    <t xml:space="preserve"> COMITENTE:</t>
  </si>
  <si>
    <t xml:space="preserve"> OBRA:</t>
  </si>
  <si>
    <t xml:space="preserve"> UBICACIÓN:</t>
  </si>
  <si>
    <t>Vivienda Individual Urbana - Duplex</t>
  </si>
  <si>
    <t>Nº</t>
  </si>
  <si>
    <t>% INCIDENCIA</t>
  </si>
  <si>
    <t>$ TOTAL</t>
  </si>
  <si>
    <t>MOVIMIENTO DE TIERRA</t>
  </si>
  <si>
    <t>MAMPOSTERÍAS</t>
  </si>
  <si>
    <t>CAPAS AISLADORAS</t>
  </si>
  <si>
    <t>CUBIERTAS</t>
  </si>
  <si>
    <t>REVOQUES</t>
  </si>
  <si>
    <t>CONTRAPISOS</t>
  </si>
  <si>
    <t>CIELORRASOS</t>
  </si>
  <si>
    <t>REVESTIMIENTOS</t>
  </si>
  <si>
    <t>PISOS</t>
  </si>
  <si>
    <t>ZÓCALOS</t>
  </si>
  <si>
    <t>CARPINTERÍAS</t>
  </si>
  <si>
    <t>VIDRIOS</t>
  </si>
  <si>
    <t>PINTURAS</t>
  </si>
  <si>
    <t>EQUIPAMIENTO</t>
  </si>
  <si>
    <t>VARIOS</t>
  </si>
  <si>
    <t>COSTO POR M2</t>
  </si>
  <si>
    <t>PRECIO POR M2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</si>
  <si>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</si>
  <si>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</si>
  <si>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</si>
  <si>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</si>
  <si>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</si>
  <si>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</si>
  <si>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</si>
  <si>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</si>
  <si>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</si>
  <si>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RUBRO</t>
  </si>
  <si>
    <t xml:space="preserve"> MATRÍCULA Nº:</t>
  </si>
  <si>
    <t>FECHA</t>
  </si>
  <si>
    <t>TRABAJOS PRELIMINARES</t>
  </si>
  <si>
    <r>
      <t xml:space="preserve">COSTO NETO </t>
    </r>
    <r>
      <rPr>
        <b/>
        <sz val="6"/>
        <rFont val="Arial"/>
        <family val="2"/>
      </rPr>
      <t>Precios de mercado (encuestados por el CAPSF), sin IVA</t>
    </r>
  </si>
  <si>
    <t xml:space="preserve">PRECIO TEÓRICO </t>
  </si>
  <si>
    <t>ESTRUCTURA RESISTENTE</t>
  </si>
  <si>
    <t>INSTALACIONES ELÉCTRICAS Y AFINES</t>
  </si>
  <si>
    <t>INSTALACIONES SANITARIAS Y AFINES</t>
  </si>
  <si>
    <t>INSTALACIÓNES ESPECIALES</t>
  </si>
  <si>
    <t>SUPERFICIE</t>
  </si>
  <si>
    <t>INSTALACIONES DE ACONDICIONAMIENTO AMBIENTAL</t>
  </si>
  <si>
    <t>INSTALACIONES DE GAS</t>
  </si>
  <si>
    <t>Coeficiente Resumen GG-Be-IVA (valores teóricos)</t>
  </si>
  <si>
    <t>valores s/ modelo</t>
  </si>
  <si>
    <t>se podrán "ajustar" valores de rubros, agregando y/o corrigiendo lo que a criterio profesional resulta</t>
  </si>
  <si>
    <r>
      <t xml:space="preserve">En la presente planilla, cuyos datos consignados corresponden al </t>
    </r>
    <r>
      <rPr>
        <b/>
        <sz val="10"/>
        <color indexed="10"/>
        <rFont val="MS Sans Serif"/>
        <family val="2"/>
      </rPr>
      <t>"modelo 1 CAPSF"</t>
    </r>
    <r>
      <rPr>
        <sz val="10"/>
        <color indexed="10"/>
        <rFont val="MS Sans Serif"/>
        <family val="2"/>
      </rPr>
      <t xml:space="preserve"> estudiado,</t>
    </r>
  </si>
  <si>
    <r>
      <t xml:space="preserve">necesario para personalizar la estimación del presupuesto del </t>
    </r>
    <r>
      <rPr>
        <b/>
        <sz val="10"/>
        <color indexed="10"/>
        <rFont val="MS Sans Serif"/>
        <family val="2"/>
      </rPr>
      <t>proyecto particular</t>
    </r>
    <r>
      <rPr>
        <sz val="10"/>
        <color indexed="10"/>
        <rFont val="MS Sans Serif"/>
        <family val="2"/>
      </rPr>
      <t xml:space="preserve"> que se estudia.</t>
    </r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</si>
</sst>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$&quot;\ #,##0.00"/>
    <numFmt numFmtId="189" formatCode="0.0"/>
    <numFmt numFmtId="190" formatCode="0.000"/>
    <numFmt numFmtId="191" formatCode="0.0000"/>
    <numFmt numFmtId="192" formatCode="#,##0.0"/>
    <numFmt numFmtId="193" formatCode="#,##0.000"/>
    <numFmt numFmtId="194" formatCode="#,##0.0000"/>
  </numFmts>
  <fonts count="49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6"/>
      <name val="Arial"/>
      <family val="2"/>
    </font>
    <font>
      <b/>
      <sz val="16"/>
      <color indexed="52"/>
      <name val="Arial"/>
      <family val="2"/>
    </font>
    <font>
      <sz val="10"/>
      <color indexed="10"/>
      <name val="MS Sans Serif"/>
      <family val="2"/>
    </font>
    <font>
      <b/>
      <sz val="10"/>
      <color indexed="10"/>
      <name val="MS Sans Serif"/>
      <family val="2"/>
    </font>
    <font>
      <sz val="10"/>
      <name val="MS Sans Serif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0" fontId="0" fillId="34" borderId="0" xfId="0" applyFont="1" applyFill="1" applyAlignment="1">
      <alignment horizontal="center" vertical="center"/>
    </xf>
    <xf numFmtId="17" fontId="9" fillId="0" borderId="0" xfId="0" applyNumberFormat="1" applyFont="1" applyAlignment="1">
      <alignment horizontal="right" vertical="center"/>
    </xf>
    <xf numFmtId="2" fontId="0" fillId="0" borderId="0" xfId="0" applyNumberFormat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Alignment="1" applyProtection="1">
      <alignment horizontal="center" vertical="center" wrapText="1" shrinkToFit="1"/>
      <protection locked="0"/>
    </xf>
    <xf numFmtId="0" fontId="4" fillId="33" borderId="0" xfId="0" applyFont="1" applyFill="1" applyBorder="1" applyAlignment="1">
      <alignment horizontal="left" vertical="center" indent="1"/>
    </xf>
    <xf numFmtId="4" fontId="3" fillId="0" borderId="0" xfId="0" applyNumberFormat="1" applyFont="1" applyAlignment="1">
      <alignment/>
    </xf>
    <xf numFmtId="0" fontId="4" fillId="33" borderId="12" xfId="0" applyFont="1" applyFill="1" applyBorder="1" applyAlignment="1">
      <alignment horizontal="right" vertical="center" indent="1"/>
    </xf>
    <xf numFmtId="0" fontId="0" fillId="33" borderId="13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vertical="center"/>
    </xf>
    <xf numFmtId="49" fontId="6" fillId="35" borderId="14" xfId="0" applyNumberFormat="1" applyFont="1" applyFill="1" applyBorder="1" applyAlignment="1">
      <alignment horizontal="center" vertical="center"/>
    </xf>
    <xf numFmtId="4" fontId="1" fillId="34" borderId="15" xfId="0" applyNumberFormat="1" applyFont="1" applyFill="1" applyBorder="1" applyAlignment="1" applyProtection="1">
      <alignment horizontal="right" vertical="center"/>
      <protection locked="0"/>
    </xf>
    <xf numFmtId="4" fontId="1" fillId="34" borderId="16" xfId="0" applyNumberFormat="1" applyFont="1" applyFill="1" applyBorder="1" applyAlignment="1" applyProtection="1">
      <alignment horizontal="right" vertical="center"/>
      <protection locked="0"/>
    </xf>
    <xf numFmtId="2" fontId="1" fillId="34" borderId="16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right" vertical="center" indent="1"/>
    </xf>
    <xf numFmtId="0" fontId="7" fillId="0" borderId="0" xfId="0" applyFont="1" applyFill="1" applyBorder="1" applyAlignment="1">
      <alignment horizontal="right" vertical="center" indent="1"/>
    </xf>
    <xf numFmtId="0" fontId="1" fillId="36" borderId="16" xfId="0" applyFont="1" applyFill="1" applyBorder="1" applyAlignment="1">
      <alignment horizontal="left" vertical="center" indent="1"/>
    </xf>
    <xf numFmtId="2" fontId="3" fillId="36" borderId="16" xfId="0" applyNumberFormat="1" applyFont="1" applyFill="1" applyBorder="1" applyAlignment="1">
      <alignment horizontal="left" vertical="center" indent="1"/>
    </xf>
    <xf numFmtId="0" fontId="1" fillId="36" borderId="13" xfId="0" applyFont="1" applyFill="1" applyBorder="1" applyAlignment="1">
      <alignment horizontal="left" vertical="center" indent="1"/>
    </xf>
    <xf numFmtId="2" fontId="3" fillId="36" borderId="13" xfId="0" applyNumberFormat="1" applyFont="1" applyFill="1" applyBorder="1" applyAlignment="1">
      <alignment horizontal="left" vertical="center" indent="1"/>
    </xf>
    <xf numFmtId="0" fontId="5" fillId="36" borderId="13" xfId="0" applyFont="1" applyFill="1" applyBorder="1" applyAlignment="1">
      <alignment horizontal="left" vertical="center" indent="1"/>
    </xf>
    <xf numFmtId="0" fontId="1" fillId="36" borderId="17" xfId="0" applyFont="1" applyFill="1" applyBorder="1" applyAlignment="1">
      <alignment horizontal="left" vertical="center" indent="1"/>
    </xf>
    <xf numFmtId="2" fontId="3" fillId="36" borderId="17" xfId="0" applyNumberFormat="1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horizontal="left" vertical="center" indent="1"/>
    </xf>
    <xf numFmtId="0" fontId="4" fillId="33" borderId="16" xfId="0" applyFont="1" applyFill="1" applyBorder="1" applyAlignment="1">
      <alignment horizontal="left" vertical="center" indent="1"/>
    </xf>
    <xf numFmtId="0" fontId="1" fillId="33" borderId="16" xfId="0" applyFont="1" applyFill="1" applyBorder="1" applyAlignment="1">
      <alignment horizontal="left" vertical="center" indent="1"/>
    </xf>
    <xf numFmtId="0" fontId="4" fillId="33" borderId="17" xfId="0" applyFont="1" applyFill="1" applyBorder="1" applyAlignment="1">
      <alignment horizontal="left" vertical="center" indent="1"/>
    </xf>
    <xf numFmtId="0" fontId="1" fillId="33" borderId="17" xfId="0" applyFont="1" applyFill="1" applyBorder="1" applyAlignment="1">
      <alignment horizontal="left" vertical="center" indent="1"/>
    </xf>
    <xf numFmtId="0" fontId="1" fillId="33" borderId="0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4" fontId="1" fillId="33" borderId="15" xfId="0" applyNumberFormat="1" applyFont="1" applyFill="1" applyBorder="1" applyAlignment="1">
      <alignment horizontal="right" vertical="center" indent="1"/>
    </xf>
    <xf numFmtId="4" fontId="4" fillId="33" borderId="15" xfId="0" applyNumberFormat="1" applyFont="1" applyFill="1" applyBorder="1" applyAlignment="1">
      <alignment horizontal="right" vertical="center" indent="1"/>
    </xf>
    <xf numFmtId="193" fontId="8" fillId="33" borderId="15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6" xfId="0" applyNumberFormat="1" applyFont="1" applyFill="1" applyBorder="1" applyAlignment="1" applyProtection="1">
      <alignment horizontal="right" vertical="center"/>
      <protection locked="0"/>
    </xf>
    <xf numFmtId="0" fontId="2" fillId="34" borderId="0" xfId="0" applyFont="1" applyFill="1" applyAlignment="1">
      <alignment horizontal="center" vertical="center"/>
    </xf>
    <xf numFmtId="0" fontId="12" fillId="0" borderId="0" xfId="33" applyFont="1" applyAlignment="1">
      <alignment/>
    </xf>
    <xf numFmtId="0" fontId="0" fillId="0" borderId="0" xfId="33" applyAlignment="1">
      <alignment/>
    </xf>
    <xf numFmtId="2" fontId="10" fillId="0" borderId="0" xfId="33" applyNumberFormat="1" applyFont="1" applyAlignment="1">
      <alignment horizontal="left"/>
    </xf>
    <xf numFmtId="2" fontId="3" fillId="36" borderId="16" xfId="0" applyNumberFormat="1" applyFont="1" applyFill="1" applyBorder="1" applyAlignment="1">
      <alignment horizontal="center" vertical="center" wrapText="1"/>
    </xf>
    <xf numFmtId="2" fontId="3" fillId="36" borderId="14" xfId="0" applyNumberFormat="1" applyFont="1" applyFill="1" applyBorder="1" applyAlignment="1">
      <alignment horizontal="left" vertical="center" indent="1"/>
    </xf>
    <xf numFmtId="0" fontId="9" fillId="0" borderId="0" xfId="33" applyFont="1" applyAlignment="1">
      <alignment vertical="top"/>
    </xf>
    <xf numFmtId="49" fontId="2" fillId="34" borderId="18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Alignment="1">
      <alignment/>
    </xf>
    <xf numFmtId="194" fontId="48" fillId="0" borderId="0" xfId="0" applyNumberFormat="1" applyFont="1" applyAlignment="1">
      <alignment/>
    </xf>
    <xf numFmtId="4" fontId="3" fillId="0" borderId="0" xfId="0" applyNumberFormat="1" applyFont="1" applyBorder="1" applyAlignment="1">
      <alignment vertical="center"/>
    </xf>
    <xf numFmtId="190" fontId="13" fillId="0" borderId="0" xfId="0" applyNumberFormat="1" applyFont="1" applyAlignment="1">
      <alignment/>
    </xf>
    <xf numFmtId="0" fontId="4" fillId="33" borderId="10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33" borderId="0" xfId="0" applyFont="1" applyFill="1" applyAlignment="1">
      <alignment horizontal="center" vertical="center"/>
    </xf>
    <xf numFmtId="17" fontId="9" fillId="0" borderId="0" xfId="33" applyNumberFormat="1" applyFont="1" applyAlignment="1">
      <alignment horizontal="center" vertical="top"/>
    </xf>
    <xf numFmtId="0" fontId="0" fillId="34" borderId="15" xfId="0" applyFill="1" applyBorder="1" applyAlignment="1" applyProtection="1">
      <alignment horizontal="left" vertical="center"/>
      <protection locked="0"/>
    </xf>
    <xf numFmtId="0" fontId="0" fillId="34" borderId="16" xfId="0" applyFill="1" applyBorder="1" applyAlignment="1" applyProtection="1">
      <alignment horizontal="left" vertical="center"/>
      <protection locked="0"/>
    </xf>
    <xf numFmtId="0" fontId="0" fillId="34" borderId="19" xfId="0" applyFill="1" applyBorder="1" applyAlignment="1" applyProtection="1">
      <alignment horizontal="left" vertical="center"/>
      <protection locked="0"/>
    </xf>
    <xf numFmtId="0" fontId="0" fillId="34" borderId="10" xfId="0" applyFill="1" applyBorder="1" applyAlignment="1" applyProtection="1">
      <alignment horizontal="left" vertical="center"/>
      <protection locked="0"/>
    </xf>
    <xf numFmtId="0" fontId="0" fillId="34" borderId="13" xfId="0" applyFill="1" applyBorder="1" applyAlignment="1" applyProtection="1">
      <alignment horizontal="left" vertical="center"/>
      <protection locked="0"/>
    </xf>
    <xf numFmtId="0" fontId="0" fillId="34" borderId="14" xfId="0" applyFill="1" applyBorder="1" applyAlignment="1" applyProtection="1">
      <alignment horizontal="left" vertical="center"/>
      <protection locked="0"/>
    </xf>
    <xf numFmtId="0" fontId="4" fillId="33" borderId="18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0" fontId="0" fillId="34" borderId="10" xfId="0" applyFill="1" applyBorder="1" applyAlignment="1" applyProtection="1">
      <alignment horizontal="left" vertical="center" indent="1"/>
      <protection locked="0"/>
    </xf>
    <xf numFmtId="0" fontId="0" fillId="34" borderId="13" xfId="0" applyFill="1" applyBorder="1" applyAlignment="1" applyProtection="1">
      <alignment horizontal="left" vertical="center" indent="1"/>
      <protection locked="0"/>
    </xf>
    <xf numFmtId="0" fontId="0" fillId="34" borderId="14" xfId="0" applyFill="1" applyBorder="1" applyAlignment="1" applyProtection="1">
      <alignment horizontal="left" vertical="center" indent="1"/>
      <protection locked="0"/>
    </xf>
    <xf numFmtId="0" fontId="2" fillId="34" borderId="0" xfId="0" applyFont="1" applyFill="1" applyAlignment="1" applyProtection="1">
      <alignment horizontal="center" vertical="center"/>
      <protection locked="0"/>
    </xf>
    <xf numFmtId="0" fontId="4" fillId="33" borderId="12" xfId="0" applyFont="1" applyFill="1" applyBorder="1" applyAlignment="1">
      <alignment horizontal="left" vertical="center" indent="1"/>
    </xf>
    <xf numFmtId="0" fontId="4" fillId="33" borderId="0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17</xdr:col>
      <xdr:colOff>504825</xdr:colOff>
      <xdr:row>3</xdr:row>
      <xdr:rowOff>152400</xdr:rowOff>
    </xdr:to>
    <xdr:pic>
      <xdr:nvPicPr>
        <xdr:cNvPr id="1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629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47</xdr:row>
      <xdr:rowOff>76200</xdr:rowOff>
    </xdr:from>
    <xdr:to>
      <xdr:col>17</xdr:col>
      <xdr:colOff>485775</xdr:colOff>
      <xdr:row>51</xdr:row>
      <xdr:rowOff>133350</xdr:rowOff>
    </xdr:to>
    <xdr:pic>
      <xdr:nvPicPr>
        <xdr:cNvPr id="2" name="Imagen 10" descr="pie planilla comput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8372475"/>
          <a:ext cx="5572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14</xdr:col>
      <xdr:colOff>276225</xdr:colOff>
      <xdr:row>6</xdr:row>
      <xdr:rowOff>0</xdr:rowOff>
    </xdr:to>
    <xdr:pic>
      <xdr:nvPicPr>
        <xdr:cNvPr id="3" name="Imagen 4" descr="tit_costos_rubros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47700"/>
          <a:ext cx="3724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Z58"/>
  <sheetViews>
    <sheetView showGridLines="0" showZeros="0" tabSelected="1" zoomScale="150" zoomScaleNormal="150" zoomScalePageLayoutView="0" workbookViewId="0" topLeftCell="A1">
      <selection activeCell="P5" sqref="P5:R5"/>
    </sheetView>
  </sheetViews>
  <sheetFormatPr defaultColWidth="11.421875" defaultRowHeight="12.75"/>
  <cols>
    <col min="1" max="1" width="5.7109375" style="0" customWidth="1"/>
    <col min="2" max="2" width="3.7109375" style="0" customWidth="1"/>
    <col min="3" max="3" width="5.8515625" style="0" customWidth="1"/>
    <col min="4" max="12" width="3.7109375" style="0" customWidth="1"/>
    <col min="13" max="13" width="3.00390625" style="0" customWidth="1"/>
    <col min="14" max="14" width="8.7109375" style="0" hidden="1" customWidth="1"/>
    <col min="15" max="15" width="15.7109375" style="0" customWidth="1"/>
    <col min="16" max="17" width="4.7109375" style="0" customWidth="1"/>
    <col min="18" max="18" width="7.7109375" style="0" customWidth="1"/>
    <col min="19" max="20" width="11.00390625" style="0" customWidth="1"/>
    <col min="21" max="21" width="6.140625" style="0" customWidth="1"/>
    <col min="22" max="22" width="5.421875" style="0" customWidth="1"/>
    <col min="23" max="23" width="3.7109375" style="0" customWidth="1"/>
    <col min="24" max="24" width="8.28125" style="0" customWidth="1"/>
  </cols>
  <sheetData>
    <row r="5" spans="16:20" ht="33.75" customHeight="1">
      <c r="P5" s="65">
        <v>45017</v>
      </c>
      <c r="Q5" s="65"/>
      <c r="R5" s="65"/>
      <c r="S5" s="55"/>
      <c r="T5" s="55"/>
    </row>
    <row r="6" spans="16:18" ht="20.25">
      <c r="P6" s="7"/>
      <c r="Q6" s="7"/>
      <c r="R6" s="7"/>
    </row>
    <row r="8" ht="8.25" customHeight="1"/>
    <row r="9" spans="1:18" ht="19.5" customHeight="1">
      <c r="A9" s="61" t="s">
        <v>0</v>
      </c>
      <c r="B9" s="62"/>
      <c r="C9" s="63"/>
      <c r="D9" s="66"/>
      <c r="E9" s="67"/>
      <c r="F9" s="67"/>
      <c r="G9" s="67"/>
      <c r="H9" s="67"/>
      <c r="I9" s="67"/>
      <c r="J9" s="67"/>
      <c r="K9" s="67"/>
      <c r="L9" s="67"/>
      <c r="M9" s="67"/>
      <c r="N9" s="67"/>
      <c r="O9" s="68"/>
      <c r="P9" s="64" t="s">
        <v>36</v>
      </c>
      <c r="Q9" s="64"/>
      <c r="R9" s="64"/>
    </row>
    <row r="10" spans="1:18" ht="19.5" customHeight="1">
      <c r="A10" s="1" t="s">
        <v>35</v>
      </c>
      <c r="B10" s="14"/>
      <c r="C10" s="14"/>
      <c r="D10" s="69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1"/>
      <c r="P10" s="6"/>
      <c r="Q10" s="56" t="s">
        <v>28</v>
      </c>
      <c r="R10" s="49">
        <v>2023</v>
      </c>
    </row>
    <row r="11" spans="1:18" ht="19.5" customHeight="1">
      <c r="A11" s="81" t="s">
        <v>1</v>
      </c>
      <c r="B11" s="82"/>
      <c r="C11" s="82"/>
      <c r="D11" s="69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1"/>
      <c r="P11" s="15"/>
      <c r="Q11" s="15"/>
      <c r="R11" s="15"/>
    </row>
    <row r="12" spans="1:18" ht="19.5" customHeight="1">
      <c r="A12" s="73" t="s">
        <v>2</v>
      </c>
      <c r="B12" s="74"/>
      <c r="C12" s="74"/>
      <c r="D12" s="75" t="s">
        <v>4</v>
      </c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7"/>
      <c r="P12" s="64" t="s">
        <v>44</v>
      </c>
      <c r="Q12" s="64"/>
      <c r="R12" s="64"/>
    </row>
    <row r="13" spans="1:18" ht="19.5" customHeight="1">
      <c r="A13" s="73" t="s">
        <v>3</v>
      </c>
      <c r="B13" s="74"/>
      <c r="C13" s="74"/>
      <c r="D13" s="69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1"/>
      <c r="P13" s="78">
        <v>100</v>
      </c>
      <c r="Q13" s="78"/>
      <c r="R13" s="78"/>
    </row>
    <row r="14" spans="1:18" ht="12.75" customHeight="1">
      <c r="A14" s="3"/>
      <c r="B14" s="3"/>
      <c r="C14" s="3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7"/>
      <c r="Q14" s="17"/>
      <c r="R14" s="17"/>
    </row>
    <row r="15" spans="1:18" ht="12.75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0"/>
      <c r="P15" s="15"/>
      <c r="Q15" s="15"/>
      <c r="R15" s="15"/>
    </row>
    <row r="16" spans="1:20" ht="19.5" customHeight="1">
      <c r="A16" s="2" t="s">
        <v>5</v>
      </c>
      <c r="B16" s="79" t="s">
        <v>34</v>
      </c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53" t="s">
        <v>48</v>
      </c>
      <c r="O16" s="13" t="s">
        <v>7</v>
      </c>
      <c r="P16" s="72" t="s">
        <v>6</v>
      </c>
      <c r="Q16" s="72"/>
      <c r="R16" s="72"/>
      <c r="T16" s="5"/>
    </row>
    <row r="17" spans="1:20" ht="7.5" customHeight="1">
      <c r="A17" s="18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7"/>
      <c r="P17" s="18"/>
      <c r="Q17" s="18"/>
      <c r="R17" s="18"/>
      <c r="T17" s="5"/>
    </row>
    <row r="18" spans="1:26" ht="12.75">
      <c r="A18" s="19" t="s">
        <v>25</v>
      </c>
      <c r="B18" s="29" t="s">
        <v>37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30">
        <v>5094.449002109807</v>
      </c>
      <c r="O18" s="44">
        <f>+N18*$P$13+0</f>
        <v>509444.90021098073</v>
      </c>
      <c r="P18" s="20"/>
      <c r="Q18" s="21"/>
      <c r="R18" s="22">
        <f>+O18/$O$41*100</f>
        <v>2.6587150448548704</v>
      </c>
      <c r="S18" s="8"/>
      <c r="T18" s="59"/>
      <c r="U18" s="12"/>
      <c r="V18" s="57"/>
      <c r="W18" s="8"/>
      <c r="X18" s="8"/>
      <c r="Y18" s="8"/>
      <c r="Z18" s="8"/>
    </row>
    <row r="19" spans="1:26" ht="12.75">
      <c r="A19" s="19" t="s">
        <v>26</v>
      </c>
      <c r="B19" s="31" t="s">
        <v>8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2">
        <v>4487.9027944707495</v>
      </c>
      <c r="O19" s="44">
        <f aca="true" t="shared" si="0" ref="O19:O39">+N19*$P$13+0</f>
        <v>448790.279447075</v>
      </c>
      <c r="P19" s="20"/>
      <c r="Q19" s="21"/>
      <c r="R19" s="22">
        <f aca="true" t="shared" si="1" ref="R19:R39">+O19/$O$41*100</f>
        <v>2.342167852610572</v>
      </c>
      <c r="S19" s="8"/>
      <c r="T19" s="59"/>
      <c r="U19" s="12"/>
      <c r="V19" s="57"/>
      <c r="W19" s="8"/>
      <c r="X19" s="8"/>
      <c r="Y19" s="8"/>
      <c r="Z19" s="8"/>
    </row>
    <row r="20" spans="1:26" ht="12.75">
      <c r="A20" s="19" t="s">
        <v>27</v>
      </c>
      <c r="B20" s="31" t="s">
        <v>40</v>
      </c>
      <c r="C20" s="31"/>
      <c r="D20" s="31"/>
      <c r="E20" s="31"/>
      <c r="F20" s="31"/>
      <c r="G20" s="31"/>
      <c r="H20" s="31"/>
      <c r="I20" s="31"/>
      <c r="J20" s="31"/>
      <c r="K20" s="33"/>
      <c r="L20" s="31"/>
      <c r="M20" s="31"/>
      <c r="N20" s="32">
        <v>36683.29143418869</v>
      </c>
      <c r="O20" s="44">
        <f t="shared" si="0"/>
        <v>3668329.1434188695</v>
      </c>
      <c r="P20" s="20"/>
      <c r="Q20" s="21"/>
      <c r="R20" s="22">
        <f t="shared" si="1"/>
        <v>19.14444894638894</v>
      </c>
      <c r="S20" s="8"/>
      <c r="T20" s="59"/>
      <c r="U20" s="12"/>
      <c r="V20" s="57"/>
      <c r="W20" s="8"/>
      <c r="X20" s="8"/>
      <c r="Y20" s="8"/>
      <c r="Z20" s="8"/>
    </row>
    <row r="21" spans="1:26" ht="12.75">
      <c r="A21" s="19" t="s">
        <v>28</v>
      </c>
      <c r="B21" s="31" t="s">
        <v>9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2">
        <v>30938.184583406684</v>
      </c>
      <c r="O21" s="44">
        <f t="shared" si="0"/>
        <v>3093818.4583406686</v>
      </c>
      <c r="P21" s="20"/>
      <c r="Q21" s="21"/>
      <c r="R21" s="22">
        <f t="shared" si="1"/>
        <v>16.146165518260183</v>
      </c>
      <c r="S21" s="8"/>
      <c r="T21" s="59"/>
      <c r="U21" s="12"/>
      <c r="V21" s="57"/>
      <c r="W21" s="8"/>
      <c r="X21" s="8"/>
      <c r="Y21" s="8"/>
      <c r="Z21" s="8"/>
    </row>
    <row r="22" spans="1:26" ht="12.75">
      <c r="A22" s="19" t="s">
        <v>29</v>
      </c>
      <c r="B22" s="31" t="s">
        <v>10</v>
      </c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2">
        <v>1061.5269304229553</v>
      </c>
      <c r="O22" s="44">
        <f t="shared" si="0"/>
        <v>106152.69304229553</v>
      </c>
      <c r="P22" s="20"/>
      <c r="Q22" s="21"/>
      <c r="R22" s="22">
        <f t="shared" si="1"/>
        <v>0.5539946752367721</v>
      </c>
      <c r="S22" s="8"/>
      <c r="T22" s="59"/>
      <c r="U22" s="12"/>
      <c r="V22" s="57"/>
      <c r="W22" s="8"/>
      <c r="X22" s="8"/>
      <c r="Y22" s="8"/>
      <c r="Z22" s="8"/>
    </row>
    <row r="23" spans="1:26" ht="12.75">
      <c r="A23" s="19" t="s">
        <v>30</v>
      </c>
      <c r="B23" s="31" t="s">
        <v>11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2">
        <v>9250.027985136663</v>
      </c>
      <c r="O23" s="44">
        <f t="shared" si="0"/>
        <v>925002.7985136663</v>
      </c>
      <c r="P23" s="20"/>
      <c r="Q23" s="21"/>
      <c r="R23" s="22">
        <f t="shared" si="1"/>
        <v>4.827448181192204</v>
      </c>
      <c r="S23" s="8"/>
      <c r="T23" s="59"/>
      <c r="U23" s="12"/>
      <c r="V23" s="57"/>
      <c r="W23" s="8"/>
      <c r="X23" s="8"/>
      <c r="Y23" s="8"/>
      <c r="Z23" s="8"/>
    </row>
    <row r="24" spans="1:26" ht="12.75">
      <c r="A24" s="19" t="s">
        <v>31</v>
      </c>
      <c r="B24" s="31" t="s">
        <v>12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2">
        <v>16881.360494140317</v>
      </c>
      <c r="O24" s="44">
        <f t="shared" si="0"/>
        <v>1688136.0494140317</v>
      </c>
      <c r="P24" s="20"/>
      <c r="Q24" s="21"/>
      <c r="R24" s="22">
        <f t="shared" si="1"/>
        <v>8.810123941725955</v>
      </c>
      <c r="S24" s="8"/>
      <c r="T24" s="59"/>
      <c r="U24" s="12"/>
      <c r="V24" s="57"/>
      <c r="W24" s="8"/>
      <c r="X24" s="8"/>
      <c r="Y24" s="8"/>
      <c r="Z24" s="8"/>
    </row>
    <row r="25" spans="1:26" ht="12.75">
      <c r="A25" s="19" t="s">
        <v>32</v>
      </c>
      <c r="B25" s="31" t="s">
        <v>13</v>
      </c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2">
        <v>3862.2624816724656</v>
      </c>
      <c r="O25" s="44">
        <f t="shared" si="0"/>
        <v>386226.2481672466</v>
      </c>
      <c r="P25" s="20"/>
      <c r="Q25" s="21"/>
      <c r="R25" s="22">
        <f t="shared" si="1"/>
        <v>2.015655738814629</v>
      </c>
      <c r="S25" s="8"/>
      <c r="T25" s="59"/>
      <c r="U25" s="12"/>
      <c r="V25" s="57"/>
      <c r="W25" s="8"/>
      <c r="X25" s="8"/>
      <c r="Y25" s="8"/>
      <c r="Z25" s="8"/>
    </row>
    <row r="26" spans="1:26" ht="12.75">
      <c r="A26" s="19" t="s">
        <v>33</v>
      </c>
      <c r="B26" s="31" t="s">
        <v>14</v>
      </c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2">
        <v>3894.2810364047923</v>
      </c>
      <c r="O26" s="44">
        <f t="shared" si="0"/>
        <v>389428.1036404792</v>
      </c>
      <c r="P26" s="20"/>
      <c r="Q26" s="21"/>
      <c r="R26" s="22">
        <f t="shared" si="1"/>
        <v>2.0323657329957645</v>
      </c>
      <c r="S26" s="8"/>
      <c r="T26" s="59"/>
      <c r="U26" s="12"/>
      <c r="V26" s="57"/>
      <c r="W26" s="8"/>
      <c r="X26" s="8"/>
      <c r="Y26" s="8"/>
      <c r="Z26" s="8"/>
    </row>
    <row r="27" spans="1:26" ht="12.75">
      <c r="A27" s="19">
        <v>10</v>
      </c>
      <c r="B27" s="31" t="s">
        <v>15</v>
      </c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2">
        <v>3755.2849864328323</v>
      </c>
      <c r="O27" s="44">
        <f t="shared" si="0"/>
        <v>375528.4986432832</v>
      </c>
      <c r="P27" s="20"/>
      <c r="Q27" s="21"/>
      <c r="R27" s="22">
        <f t="shared" si="1"/>
        <v>1.9598258196346128</v>
      </c>
      <c r="S27" s="8"/>
      <c r="T27" s="59"/>
      <c r="U27" s="12"/>
      <c r="V27" s="57"/>
      <c r="W27" s="8"/>
      <c r="X27" s="8"/>
      <c r="Y27" s="8"/>
      <c r="Z27" s="8"/>
    </row>
    <row r="28" spans="1:26" ht="12.75">
      <c r="A28" s="19">
        <v>11</v>
      </c>
      <c r="B28" s="31" t="s">
        <v>16</v>
      </c>
      <c r="C28" s="31"/>
      <c r="D28" s="31"/>
      <c r="E28" s="31"/>
      <c r="F28" s="33"/>
      <c r="G28" s="31"/>
      <c r="H28" s="31"/>
      <c r="I28" s="31"/>
      <c r="J28" s="31"/>
      <c r="K28" s="31"/>
      <c r="L28" s="31"/>
      <c r="M28" s="31"/>
      <c r="N28" s="32">
        <v>8109.301913533382</v>
      </c>
      <c r="O28" s="44">
        <f t="shared" si="0"/>
        <v>810930.1913533382</v>
      </c>
      <c r="P28" s="20"/>
      <c r="Q28" s="21"/>
      <c r="R28" s="22">
        <f t="shared" si="1"/>
        <v>4.232120685053994</v>
      </c>
      <c r="S28" s="8"/>
      <c r="T28" s="59"/>
      <c r="U28" s="12"/>
      <c r="V28" s="57"/>
      <c r="W28" s="8"/>
      <c r="X28" s="8"/>
      <c r="Y28" s="8"/>
      <c r="Z28" s="8"/>
    </row>
    <row r="29" spans="1:26" ht="12.75">
      <c r="A29" s="19">
        <v>12</v>
      </c>
      <c r="B29" s="31" t="s">
        <v>17</v>
      </c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2">
        <v>1421.4706307103997</v>
      </c>
      <c r="O29" s="44">
        <f t="shared" si="0"/>
        <v>142147.06307103997</v>
      </c>
      <c r="P29" s="20"/>
      <c r="Q29" s="21"/>
      <c r="R29" s="22">
        <f t="shared" si="1"/>
        <v>0.7418437892152682</v>
      </c>
      <c r="S29" s="8"/>
      <c r="T29" s="59"/>
      <c r="U29" s="12"/>
      <c r="V29" s="57"/>
      <c r="W29" s="8"/>
      <c r="X29" s="8"/>
      <c r="Y29" s="8"/>
      <c r="Z29" s="8"/>
    </row>
    <row r="30" spans="1:26" ht="12.75">
      <c r="A30" s="19">
        <v>13</v>
      </c>
      <c r="B30" s="31" t="s">
        <v>18</v>
      </c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2">
        <v>20867.035578429444</v>
      </c>
      <c r="O30" s="44">
        <f t="shared" si="0"/>
        <v>2086703.5578429445</v>
      </c>
      <c r="P30" s="20"/>
      <c r="Q30" s="21"/>
      <c r="R30" s="22">
        <f t="shared" si="1"/>
        <v>10.890186830983296</v>
      </c>
      <c r="S30" s="8"/>
      <c r="T30" s="59"/>
      <c r="U30" s="12"/>
      <c r="V30" s="57"/>
      <c r="W30" s="8"/>
      <c r="X30" s="8"/>
      <c r="Y30" s="8"/>
      <c r="Z30" s="8"/>
    </row>
    <row r="31" spans="1:26" ht="12.75">
      <c r="A31" s="19">
        <v>14</v>
      </c>
      <c r="B31" s="31" t="s">
        <v>19</v>
      </c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2">
        <v>1678.7058694860584</v>
      </c>
      <c r="O31" s="44">
        <f t="shared" si="0"/>
        <v>167870.58694860584</v>
      </c>
      <c r="P31" s="20"/>
      <c r="Q31" s="21"/>
      <c r="R31" s="22">
        <f t="shared" si="1"/>
        <v>0.876090927446791</v>
      </c>
      <c r="S31" s="8"/>
      <c r="T31" s="59"/>
      <c r="U31" s="12"/>
      <c r="V31" s="57"/>
      <c r="W31" s="8"/>
      <c r="X31" s="8"/>
      <c r="Y31" s="8"/>
      <c r="Z31" s="8"/>
    </row>
    <row r="32" spans="1:26" ht="12.75">
      <c r="A32" s="19">
        <v>15</v>
      </c>
      <c r="B32" s="31" t="s">
        <v>20</v>
      </c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2">
        <v>12016.001124105369</v>
      </c>
      <c r="O32" s="44">
        <f t="shared" si="0"/>
        <v>1201600.112410537</v>
      </c>
      <c r="P32" s="20"/>
      <c r="Q32" s="21"/>
      <c r="R32" s="22">
        <f t="shared" si="1"/>
        <v>6.270967273285384</v>
      </c>
      <c r="S32" s="8"/>
      <c r="T32" s="59"/>
      <c r="U32" s="12"/>
      <c r="V32" s="57"/>
      <c r="W32" s="8"/>
      <c r="X32" s="8"/>
      <c r="Y32" s="8"/>
      <c r="Z32" s="8"/>
    </row>
    <row r="33" spans="1:26" ht="12.75">
      <c r="A33" s="19">
        <v>16</v>
      </c>
      <c r="B33" s="31" t="s">
        <v>41</v>
      </c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2">
        <v>11254.411213691848</v>
      </c>
      <c r="O33" s="44">
        <f t="shared" si="0"/>
        <v>1125441.121369185</v>
      </c>
      <c r="P33" s="20"/>
      <c r="Q33" s="21"/>
      <c r="R33" s="22">
        <f t="shared" si="1"/>
        <v>5.873505143035865</v>
      </c>
      <c r="S33" s="8"/>
      <c r="T33" s="59"/>
      <c r="U33" s="12"/>
      <c r="V33" s="57"/>
      <c r="W33" s="8"/>
      <c r="X33" s="8"/>
      <c r="Y33" s="8"/>
      <c r="Z33" s="8"/>
    </row>
    <row r="34" spans="1:26" ht="12.75">
      <c r="A34" s="19">
        <v>17</v>
      </c>
      <c r="B34" s="31" t="s">
        <v>42</v>
      </c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2">
        <v>12031.466138321171</v>
      </c>
      <c r="O34" s="44">
        <f t="shared" si="0"/>
        <v>1203146.613832117</v>
      </c>
      <c r="P34" s="20"/>
      <c r="Q34" s="21"/>
      <c r="R34" s="22">
        <f t="shared" si="1"/>
        <v>6.27903822775905</v>
      </c>
      <c r="S34" s="8"/>
      <c r="T34" s="59"/>
      <c r="U34" s="12"/>
      <c r="V34" s="57"/>
      <c r="W34" s="8"/>
      <c r="X34" s="8"/>
      <c r="Y34" s="8"/>
      <c r="Z34" s="8"/>
    </row>
    <row r="35" spans="1:26" ht="12.75">
      <c r="A35" s="19">
        <v>18</v>
      </c>
      <c r="B35" s="31" t="s">
        <v>46</v>
      </c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2">
        <v>5106.03811611428</v>
      </c>
      <c r="O35" s="44">
        <f t="shared" si="0"/>
        <v>510603.8116114279</v>
      </c>
      <c r="P35" s="20"/>
      <c r="Q35" s="21"/>
      <c r="R35" s="22">
        <f t="shared" si="1"/>
        <v>2.6647632262671226</v>
      </c>
      <c r="S35" s="8"/>
      <c r="T35" s="59"/>
      <c r="U35" s="12"/>
      <c r="V35" s="57"/>
      <c r="W35" s="8"/>
      <c r="X35" s="8"/>
      <c r="Y35" s="8"/>
      <c r="Z35" s="8"/>
    </row>
    <row r="36" spans="1:26" ht="12.75">
      <c r="A36" s="19">
        <v>19</v>
      </c>
      <c r="B36" s="31" t="s">
        <v>45</v>
      </c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54">
        <v>0</v>
      </c>
      <c r="O36" s="44">
        <f>+N36*$P$13+0</f>
        <v>0</v>
      </c>
      <c r="P36" s="20"/>
      <c r="Q36" s="21"/>
      <c r="R36" s="22">
        <f t="shared" si="1"/>
        <v>0</v>
      </c>
      <c r="S36" s="8"/>
      <c r="T36" s="59"/>
      <c r="U36" s="12"/>
      <c r="V36" s="57"/>
      <c r="W36" s="8"/>
      <c r="X36" s="8"/>
      <c r="Y36" s="8"/>
      <c r="Z36" s="8"/>
    </row>
    <row r="37" spans="1:26" ht="12.75">
      <c r="A37" s="19">
        <v>20</v>
      </c>
      <c r="B37" s="31" t="s">
        <v>43</v>
      </c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2">
        <v>0</v>
      </c>
      <c r="O37" s="44">
        <f t="shared" si="0"/>
        <v>0</v>
      </c>
      <c r="P37" s="20"/>
      <c r="Q37" s="21"/>
      <c r="R37" s="22">
        <f t="shared" si="1"/>
        <v>0</v>
      </c>
      <c r="S37" s="8"/>
      <c r="T37" s="59"/>
      <c r="U37" s="12"/>
      <c r="V37" s="57"/>
      <c r="W37" s="8"/>
      <c r="X37" s="8"/>
      <c r="Y37" s="8"/>
      <c r="Z37" s="8"/>
    </row>
    <row r="38" spans="1:26" ht="12.75">
      <c r="A38" s="19">
        <v>21</v>
      </c>
      <c r="B38" s="31" t="s">
        <v>21</v>
      </c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2">
        <v>1938.0889069369202</v>
      </c>
      <c r="O38" s="44">
        <f t="shared" si="0"/>
        <v>193808.89069369202</v>
      </c>
      <c r="P38" s="20"/>
      <c r="Q38" s="21"/>
      <c r="R38" s="22">
        <f t="shared" si="1"/>
        <v>1.0114589689690754</v>
      </c>
      <c r="S38" s="8"/>
      <c r="T38" s="59"/>
      <c r="U38" s="12"/>
      <c r="V38" s="57"/>
      <c r="W38" s="8"/>
      <c r="X38" s="8"/>
      <c r="Y38" s="8"/>
      <c r="Z38" s="8"/>
    </row>
    <row r="39" spans="1:26" ht="12.75">
      <c r="A39" s="19">
        <v>22</v>
      </c>
      <c r="B39" s="34" t="s">
        <v>22</v>
      </c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5">
        <v>1282.1097499999998</v>
      </c>
      <c r="O39" s="44">
        <f t="shared" si="0"/>
        <v>128210.97499999999</v>
      </c>
      <c r="P39" s="20"/>
      <c r="Q39" s="21"/>
      <c r="R39" s="22">
        <f t="shared" si="1"/>
        <v>0.6691134762696448</v>
      </c>
      <c r="S39" s="8"/>
      <c r="T39" s="59"/>
      <c r="U39" s="12"/>
      <c r="V39" s="57"/>
      <c r="W39" s="8"/>
      <c r="X39" s="8"/>
      <c r="Y39" s="8"/>
      <c r="Z39" s="8"/>
    </row>
    <row r="40" spans="1:23" ht="12.75">
      <c r="A40" s="23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28"/>
      <c r="P40" s="24"/>
      <c r="Q40" s="24"/>
      <c r="R40" s="25"/>
      <c r="T40" s="12"/>
      <c r="U40" s="12"/>
      <c r="V40" s="57"/>
      <c r="W40" s="8"/>
    </row>
    <row r="41" spans="1:23" ht="12.75">
      <c r="A41" s="18"/>
      <c r="B41" s="37" t="s">
        <v>38</v>
      </c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45">
        <f>SUM(O18:O39)</f>
        <v>19161320.096971486</v>
      </c>
      <c r="P41" s="20"/>
      <c r="Q41" s="21"/>
      <c r="R41" s="22">
        <f>SUM(R18:R39)</f>
        <v>100</v>
      </c>
      <c r="T41" s="12"/>
      <c r="U41" s="12"/>
      <c r="V41" s="57"/>
      <c r="W41" s="8"/>
    </row>
    <row r="42" spans="1:23" ht="12.75">
      <c r="A42" s="18"/>
      <c r="B42" s="39" t="s">
        <v>23</v>
      </c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4">
        <f>+O41/P13</f>
        <v>191613.20096971485</v>
      </c>
      <c r="P42" s="47"/>
      <c r="Q42" s="48"/>
      <c r="R42" s="48"/>
      <c r="T42" s="12"/>
      <c r="U42" s="58"/>
      <c r="V42" s="60">
        <f>+T42/O42</f>
        <v>0</v>
      </c>
      <c r="W42" s="9"/>
    </row>
    <row r="43" spans="1:22" ht="12.75">
      <c r="A43" s="18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7"/>
      <c r="P43" s="18"/>
      <c r="Q43" s="18"/>
      <c r="R43" s="18"/>
      <c r="T43" s="12"/>
      <c r="U43" s="12"/>
      <c r="V43" s="57"/>
    </row>
    <row r="44" spans="1:22" ht="12.75">
      <c r="A44" s="18"/>
      <c r="B44" s="11" t="s">
        <v>39</v>
      </c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5">
        <f>+O41*O45</f>
        <v>27822236.7808026</v>
      </c>
      <c r="P44" s="47"/>
      <c r="Q44" s="48"/>
      <c r="R44" s="48"/>
      <c r="T44" s="12"/>
      <c r="U44" s="12"/>
      <c r="V44" s="57"/>
    </row>
    <row r="45" spans="1:22" ht="7.5" customHeight="1">
      <c r="A45" s="18"/>
      <c r="B45" s="42" t="s">
        <v>47</v>
      </c>
      <c r="C45" s="38"/>
      <c r="D45" s="38"/>
      <c r="E45" s="38"/>
      <c r="F45" s="38"/>
      <c r="G45" s="38"/>
      <c r="H45" s="38"/>
      <c r="I45" s="38"/>
      <c r="J45" s="43">
        <v>10</v>
      </c>
      <c r="K45" s="43">
        <v>10</v>
      </c>
      <c r="L45" s="43">
        <v>21</v>
      </c>
      <c r="M45" s="38"/>
      <c r="N45" s="38"/>
      <c r="O45" s="46">
        <f>(1+J45/100+K45/100)*(1+L45/100)</f>
        <v>1.4520000000000002</v>
      </c>
      <c r="P45" s="47"/>
      <c r="Q45" s="48"/>
      <c r="R45" s="48"/>
      <c r="T45" s="12"/>
      <c r="U45" s="12"/>
      <c r="V45" s="57"/>
    </row>
    <row r="46" spans="1:22" ht="12.75">
      <c r="A46" s="18"/>
      <c r="B46" s="39" t="s">
        <v>24</v>
      </c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4">
        <f>+O44/P13</f>
        <v>278222.367808026</v>
      </c>
      <c r="P46" s="47"/>
      <c r="Q46" s="48"/>
      <c r="R46" s="48"/>
      <c r="T46" s="12"/>
      <c r="U46" s="58"/>
      <c r="V46" s="57"/>
    </row>
    <row r="47" spans="2:18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54" spans="1:17" ht="12.75">
      <c r="A54" s="52" t="s">
        <v>50</v>
      </c>
      <c r="B54" s="50"/>
      <c r="C54" s="50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</row>
    <row r="55" spans="1:17" ht="12.75">
      <c r="A55" s="52" t="s">
        <v>49</v>
      </c>
      <c r="B55" s="50"/>
      <c r="C55" s="50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</row>
    <row r="56" spans="1:21" ht="12.75">
      <c r="A56" s="52" t="s">
        <v>51</v>
      </c>
      <c r="B56" s="50"/>
      <c r="C56" s="50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</row>
    <row r="57" spans="1:21" ht="12.75">
      <c r="A57" s="52"/>
      <c r="B57" s="50"/>
      <c r="C57" s="50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</row>
    <row r="58" spans="1:21" ht="12.75">
      <c r="A58" s="52"/>
      <c r="B58" s="50"/>
      <c r="C58" s="50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</row>
  </sheetData>
  <sheetProtection formatCells="0"/>
  <mergeCells count="15">
    <mergeCell ref="P16:R16"/>
    <mergeCell ref="A12:C12"/>
    <mergeCell ref="D11:O11"/>
    <mergeCell ref="D12:O12"/>
    <mergeCell ref="D13:O13"/>
    <mergeCell ref="P13:R13"/>
    <mergeCell ref="B16:M16"/>
    <mergeCell ref="A11:C11"/>
    <mergeCell ref="A13:C13"/>
    <mergeCell ref="A9:C9"/>
    <mergeCell ref="P9:R9"/>
    <mergeCell ref="P12:R12"/>
    <mergeCell ref="P5:R5"/>
    <mergeCell ref="D9:O9"/>
    <mergeCell ref="D10:O10"/>
  </mergeCells>
  <printOptions horizontalCentered="1"/>
  <pageMargins left="0.7086614173228347" right="0.5511811023622047" top="0.7874015748031497" bottom="0.5905511811023623" header="0" footer="0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Yuvone</dc:creator>
  <cp:keywords/>
  <dc:description/>
  <cp:lastModifiedBy>Carlos</cp:lastModifiedBy>
  <cp:lastPrinted>2018-09-18T18:54:28Z</cp:lastPrinted>
  <dcterms:created xsi:type="dcterms:W3CDTF">2013-12-27T15:36:34Z</dcterms:created>
  <dcterms:modified xsi:type="dcterms:W3CDTF">2023-05-15T14:35:46Z</dcterms:modified>
  <cp:category/>
  <cp:version/>
  <cp:contentType/>
  <cp:contentStatus/>
</cp:coreProperties>
</file>