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2-1" sheetId="1" r:id="rId1"/>
    <sheet name="Mod.2-2" sheetId="2" r:id="rId2"/>
  </sheets>
  <definedNames>
    <definedName name="_xlnm.Print_Area" localSheetId="0">'Mod.2-1'!$A$1:$R$52</definedName>
    <definedName name="_xlnm.Print_Area" localSheetId="1">'Mod.2-2'!$A$1:$R$52</definedName>
  </definedNames>
  <calcPr fullCalcOnLoad="1"/>
</workbook>
</file>

<file path=xl/sharedStrings.xml><?xml version="1.0" encoding="utf-8"?>
<sst xmlns="http://schemas.openxmlformats.org/spreadsheetml/2006/main" count="106" uniqueCount="53">
  <si>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</si>
  <si>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</si>
  <si>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</si>
  <si>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</si>
  <si>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</si>
  <si>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</si>
  <si>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</si>
  <si>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</si>
  <si>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</si>
  <si>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</si>
  <si>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</si>
  <si>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</si>
  <si>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</si>
  <si>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</si>
  <si>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</si>
  <si>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</si>
  <si>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</si>
  <si>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</si>
  <si>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</si>
  <si>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</si>
  <si>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</si>
  <si>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</si>
  <si>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</si>
  <si>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</si>
  <si>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</si>
  <si>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</si>
  <si>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</si>
  <si>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</si>
  <si>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</si>
  <si>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</si>
  <si>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</si>
  <si>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</si>
  <si>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</si>
  <si>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</si>
  <si>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</si>
  <si>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</si>
  <si>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</si>
  <si>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</si>
  <si>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</si>
  <si>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</si>
  <si>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</si>
  <si>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</si>
  <si>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</si>
  <si>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</si>
  <si>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</si>
  <si>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</si>
  <si>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</si>
  <si>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</si>
  <si>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</si>
  <si>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</si>
  <si>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</si>
  <si>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Galpón - Depósito Urbano</t>
  </si>
  <si>
    <t>Galpón - Depósito Suburbano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</si>
</sst>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</numFmts>
  <fonts count="50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2" fontId="3" fillId="36" borderId="16" xfId="0" applyNumberFormat="1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2" fontId="3" fillId="36" borderId="13" xfId="0" applyNumberFormat="1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2" fontId="3" fillId="36" borderId="17" xfId="0" applyNumberFormat="1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2" fontId="3" fillId="36" borderId="14" xfId="0" applyNumberFormat="1" applyFont="1" applyFill="1" applyBorder="1" applyAlignment="1">
      <alignment horizontal="left" vertical="center" inden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center" vertical="center"/>
    </xf>
    <xf numFmtId="2" fontId="3" fillId="36" borderId="13" xfId="0" applyNumberFormat="1" applyFont="1" applyFill="1" applyBorder="1" applyAlignment="1">
      <alignment horizontal="center" vertical="center"/>
    </xf>
    <xf numFmtId="2" fontId="3" fillId="36" borderId="14" xfId="0" applyNumberFormat="1" applyFont="1" applyFill="1" applyBorder="1" applyAlignment="1">
      <alignment horizontal="center" vertical="center"/>
    </xf>
    <xf numFmtId="2" fontId="3" fillId="36" borderId="17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4" fontId="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194" fontId="49" fillId="0" borderId="0" xfId="0" applyNumberFormat="1" applyFont="1" applyBorder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0" fontId="2" fillId="34" borderId="0" xfId="0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161925</xdr:rowOff>
    </xdr:from>
    <xdr:to>
      <xdr:col>14</xdr:col>
      <xdr:colOff>276225</xdr:colOff>
      <xdr:row>6</xdr:row>
      <xdr:rowOff>0</xdr:rowOff>
    </xdr:to>
    <xdr:pic>
      <xdr:nvPicPr>
        <xdr:cNvPr id="2" name="Imagen 4" descr="tit_costos_rubr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17</xdr:col>
      <xdr:colOff>447675</xdr:colOff>
      <xdr:row>51</xdr:row>
      <xdr:rowOff>57150</xdr:rowOff>
    </xdr:to>
    <xdr:pic>
      <xdr:nvPicPr>
        <xdr:cNvPr id="3" name="Imagen 10" descr="pie planilla comput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2962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0.7109375" style="0" customWidth="1"/>
    <col min="21" max="21" width="8.57421875" style="0" customWidth="1"/>
    <col min="22" max="23" width="6.7109375" style="0" customWidth="1"/>
  </cols>
  <sheetData>
    <row r="5" spans="16:19" ht="33.75" customHeight="1">
      <c r="P5" s="76">
        <v>45139</v>
      </c>
      <c r="Q5" s="76"/>
      <c r="R5" s="76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80" t="s">
        <v>0</v>
      </c>
      <c r="B9" s="81"/>
      <c r="C9" s="82"/>
      <c r="D9" s="77"/>
      <c r="E9" s="78"/>
      <c r="F9" s="78"/>
      <c r="G9" s="78"/>
      <c r="H9" s="78"/>
      <c r="I9" s="78"/>
      <c r="J9" s="78"/>
      <c r="K9" s="78"/>
      <c r="L9" s="78"/>
      <c r="M9" s="78"/>
      <c r="N9" s="78"/>
      <c r="O9" s="79"/>
      <c r="P9" s="75" t="s">
        <v>35</v>
      </c>
      <c r="Q9" s="75"/>
      <c r="R9" s="75"/>
    </row>
    <row r="10" spans="1:18" ht="19.5" customHeight="1">
      <c r="A10" s="1" t="s">
        <v>34</v>
      </c>
      <c r="B10" s="10"/>
      <c r="C10" s="10"/>
      <c r="D10" s="64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  <c r="P10" s="5"/>
      <c r="Q10" s="57" t="s">
        <v>31</v>
      </c>
      <c r="R10" s="45">
        <v>2023</v>
      </c>
    </row>
    <row r="11" spans="1:18" ht="19.5" customHeight="1">
      <c r="A11" s="73" t="s">
        <v>1</v>
      </c>
      <c r="B11" s="74"/>
      <c r="C11" s="74"/>
      <c r="D11" s="64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6"/>
      <c r="P11" s="11"/>
      <c r="Q11" s="11"/>
      <c r="R11" s="11"/>
    </row>
    <row r="12" spans="1:18" ht="19.5" customHeight="1">
      <c r="A12" s="62" t="s">
        <v>2</v>
      </c>
      <c r="B12" s="63"/>
      <c r="C12" s="63"/>
      <c r="D12" s="67" t="s">
        <v>51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9"/>
      <c r="P12" s="75" t="s">
        <v>43</v>
      </c>
      <c r="Q12" s="75"/>
      <c r="R12" s="75"/>
    </row>
    <row r="13" spans="1:18" ht="19.5" customHeight="1">
      <c r="A13" s="62" t="s">
        <v>3</v>
      </c>
      <c r="B13" s="63"/>
      <c r="C13" s="63"/>
      <c r="D13" s="64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6"/>
      <c r="P13" s="70">
        <v>250</v>
      </c>
      <c r="Q13" s="70"/>
      <c r="R13" s="70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71" t="s">
        <v>33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49" t="s">
        <v>47</v>
      </c>
      <c r="O16" s="9" t="s">
        <v>6</v>
      </c>
      <c r="P16" s="61" t="s">
        <v>5</v>
      </c>
      <c r="Q16" s="61"/>
      <c r="R16" s="61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52">
        <v>3466.5248718278035</v>
      </c>
      <c r="O18" s="40">
        <f>+N18*$P$13+0</f>
        <v>866631.2179569509</v>
      </c>
      <c r="P18" s="16"/>
      <c r="Q18" s="17"/>
      <c r="R18" s="18">
        <f>+O18/$O$41*100</f>
        <v>1.9999387801119384</v>
      </c>
      <c r="S18" s="56"/>
      <c r="T18" s="58"/>
      <c r="U18" s="58"/>
      <c r="V18" s="59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53">
        <v>2862.4466613320196</v>
      </c>
      <c r="O19" s="40">
        <f aca="true" t="shared" si="0" ref="O19:O39">+N19*$P$13+0</f>
        <v>715611.6653330049</v>
      </c>
      <c r="P19" s="16"/>
      <c r="Q19" s="17"/>
      <c r="R19" s="18">
        <f aca="true" t="shared" si="1" ref="R19:R39">+O19/$O$41*100</f>
        <v>1.6514285330892096</v>
      </c>
      <c r="S19" s="56"/>
      <c r="T19" s="58"/>
      <c r="U19" s="58"/>
      <c r="V19" s="59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53">
        <v>47789.22965407177</v>
      </c>
      <c r="O20" s="40">
        <f t="shared" si="0"/>
        <v>11947307.413517943</v>
      </c>
      <c r="P20" s="16"/>
      <c r="Q20" s="17"/>
      <c r="R20" s="18">
        <f t="shared" si="1"/>
        <v>27.570993196555143</v>
      </c>
      <c r="S20" s="56"/>
      <c r="T20" s="58"/>
      <c r="U20" s="58"/>
      <c r="V20" s="59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53">
        <v>25158.26393571407</v>
      </c>
      <c r="O21" s="40">
        <f t="shared" si="0"/>
        <v>6289565.983928517</v>
      </c>
      <c r="P21" s="16"/>
      <c r="Q21" s="17"/>
      <c r="R21" s="18">
        <f t="shared" si="1"/>
        <v>14.51453243397514</v>
      </c>
      <c r="S21" s="56"/>
      <c r="T21" s="58"/>
      <c r="U21" s="58"/>
      <c r="V21" s="59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53">
        <v>836.1877680808592</v>
      </c>
      <c r="O22" s="40">
        <f t="shared" si="0"/>
        <v>209046.9420202148</v>
      </c>
      <c r="P22" s="16"/>
      <c r="Q22" s="17"/>
      <c r="R22" s="18">
        <f t="shared" si="1"/>
        <v>0.4824209854748243</v>
      </c>
      <c r="S22" s="56"/>
      <c r="T22" s="58"/>
      <c r="U22" s="58"/>
      <c r="V22" s="59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53">
        <v>14990.497277884086</v>
      </c>
      <c r="O23" s="40">
        <f t="shared" si="0"/>
        <v>3747624.319471021</v>
      </c>
      <c r="P23" s="16"/>
      <c r="Q23" s="17"/>
      <c r="R23" s="18">
        <f t="shared" si="1"/>
        <v>8.6484528303399</v>
      </c>
      <c r="S23" s="56"/>
      <c r="T23" s="58"/>
      <c r="U23" s="58"/>
      <c r="V23" s="59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53">
        <v>14191.703020087365</v>
      </c>
      <c r="O24" s="40">
        <f t="shared" si="0"/>
        <v>3547925.7550218413</v>
      </c>
      <c r="P24" s="16"/>
      <c r="Q24" s="17"/>
      <c r="R24" s="18">
        <f t="shared" si="1"/>
        <v>8.187605245924313</v>
      </c>
      <c r="S24" s="56"/>
      <c r="T24" s="58"/>
      <c r="U24" s="58"/>
      <c r="V24" s="59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53">
        <v>6952.82681412343</v>
      </c>
      <c r="O25" s="40">
        <f t="shared" si="0"/>
        <v>1738206.7035308576</v>
      </c>
      <c r="P25" s="16"/>
      <c r="Q25" s="17"/>
      <c r="R25" s="18">
        <f t="shared" si="1"/>
        <v>4.011287526010376</v>
      </c>
      <c r="S25" s="56"/>
      <c r="T25" s="58"/>
      <c r="U25" s="58"/>
      <c r="V25" s="59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53">
        <v>1442.3553930814942</v>
      </c>
      <c r="O26" s="40">
        <f t="shared" si="0"/>
        <v>360588.84827037354</v>
      </c>
      <c r="P26" s="16"/>
      <c r="Q26" s="17"/>
      <c r="R26" s="18">
        <f t="shared" si="1"/>
        <v>0.8321366763499655</v>
      </c>
      <c r="S26" s="56"/>
      <c r="T26" s="58"/>
      <c r="U26" s="58"/>
      <c r="V26" s="59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53">
        <v>1283.142157936164</v>
      </c>
      <c r="O27" s="40">
        <f t="shared" si="0"/>
        <v>320785.539484041</v>
      </c>
      <c r="P27" s="16"/>
      <c r="Q27" s="17"/>
      <c r="R27" s="18">
        <f t="shared" si="1"/>
        <v>0.7402819414072057</v>
      </c>
      <c r="S27" s="56"/>
      <c r="T27" s="58"/>
      <c r="U27" s="58"/>
      <c r="V27" s="59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53">
        <v>9518.497152860027</v>
      </c>
      <c r="O28" s="40">
        <f t="shared" si="0"/>
        <v>2379624.2882150067</v>
      </c>
      <c r="P28" s="16"/>
      <c r="Q28" s="17"/>
      <c r="R28" s="18">
        <f t="shared" si="1"/>
        <v>5.4914971876005785</v>
      </c>
      <c r="S28" s="56"/>
      <c r="T28" s="58"/>
      <c r="U28" s="58"/>
      <c r="V28" s="59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53">
        <v>847.63656115388</v>
      </c>
      <c r="O29" s="40">
        <f t="shared" si="0"/>
        <v>211909.14028847002</v>
      </c>
      <c r="P29" s="16"/>
      <c r="Q29" s="17"/>
      <c r="R29" s="18">
        <f t="shared" si="1"/>
        <v>0.48902612638648846</v>
      </c>
      <c r="S29" s="56"/>
      <c r="T29" s="58"/>
      <c r="U29" s="58"/>
      <c r="V29" s="59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53">
        <v>14295.312535736126</v>
      </c>
      <c r="O30" s="40">
        <f t="shared" si="0"/>
        <v>3573828.1339340317</v>
      </c>
      <c r="P30" s="16"/>
      <c r="Q30" s="17"/>
      <c r="R30" s="18">
        <f t="shared" si="1"/>
        <v>8.247380581742203</v>
      </c>
      <c r="S30" s="56"/>
      <c r="T30" s="58"/>
      <c r="U30" s="58"/>
      <c r="V30" s="59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53">
        <v>1036.2383405460123</v>
      </c>
      <c r="O31" s="40">
        <f t="shared" si="0"/>
        <v>259059.58513650307</v>
      </c>
      <c r="P31" s="16"/>
      <c r="Q31" s="17"/>
      <c r="R31" s="18">
        <f t="shared" si="1"/>
        <v>0.5978359652166823</v>
      </c>
      <c r="S31" s="56"/>
      <c r="T31" s="58"/>
      <c r="U31" s="58"/>
      <c r="V31" s="59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53">
        <v>10118.900207876262</v>
      </c>
      <c r="O32" s="40">
        <f t="shared" si="0"/>
        <v>2529725.051969066</v>
      </c>
      <c r="P32" s="16"/>
      <c r="Q32" s="17"/>
      <c r="R32" s="18">
        <f t="shared" si="1"/>
        <v>5.837887130792165</v>
      </c>
      <c r="S32" s="56"/>
      <c r="T32" s="58"/>
      <c r="U32" s="58"/>
      <c r="V32" s="59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53">
        <v>7921.4032936250005</v>
      </c>
      <c r="O33" s="40">
        <f t="shared" si="0"/>
        <v>1980350.8234062502</v>
      </c>
      <c r="P33" s="16"/>
      <c r="Q33" s="17"/>
      <c r="R33" s="18">
        <f t="shared" si="1"/>
        <v>4.570087400375077</v>
      </c>
      <c r="S33" s="56"/>
      <c r="T33" s="58"/>
      <c r="U33" s="58"/>
      <c r="V33" s="59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53">
        <v>6898.876061084122</v>
      </c>
      <c r="O34" s="40">
        <f t="shared" si="0"/>
        <v>1724719.0152710304</v>
      </c>
      <c r="P34" s="16"/>
      <c r="Q34" s="17"/>
      <c r="R34" s="18">
        <f t="shared" si="1"/>
        <v>3.980161771195681</v>
      </c>
      <c r="S34" s="56"/>
      <c r="T34" s="58"/>
      <c r="U34" s="58"/>
      <c r="V34" s="59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53">
        <v>0</v>
      </c>
      <c r="O35" s="40">
        <f t="shared" si="0"/>
        <v>0</v>
      </c>
      <c r="P35" s="16"/>
      <c r="Q35" s="17"/>
      <c r="R35" s="18">
        <f t="shared" si="1"/>
        <v>0</v>
      </c>
      <c r="S35" s="56"/>
      <c r="T35" s="58"/>
      <c r="U35" s="58"/>
      <c r="V35" s="59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4">
        <v>0</v>
      </c>
      <c r="O36" s="40">
        <f>+N36*$P$13+0</f>
        <v>0</v>
      </c>
      <c r="P36" s="16"/>
      <c r="Q36" s="17"/>
      <c r="R36" s="18">
        <f t="shared" si="1"/>
        <v>0</v>
      </c>
      <c r="S36" s="56"/>
      <c r="T36" s="58"/>
      <c r="U36" s="58"/>
      <c r="V36" s="59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53">
        <v>0</v>
      </c>
      <c r="O37" s="40">
        <f t="shared" si="0"/>
        <v>0</v>
      </c>
      <c r="P37" s="16"/>
      <c r="Q37" s="17"/>
      <c r="R37" s="18">
        <f t="shared" si="1"/>
        <v>0</v>
      </c>
      <c r="S37" s="56"/>
      <c r="T37" s="58"/>
      <c r="U37" s="58"/>
      <c r="V37" s="59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53">
        <v>0</v>
      </c>
      <c r="O38" s="40">
        <f t="shared" si="0"/>
        <v>0</v>
      </c>
      <c r="P38" s="16"/>
      <c r="Q38" s="17"/>
      <c r="R38" s="18">
        <f t="shared" si="1"/>
        <v>0</v>
      </c>
      <c r="S38" s="56"/>
      <c r="T38" s="58"/>
      <c r="U38" s="58"/>
      <c r="V38" s="59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55">
        <v>3721.507553391337</v>
      </c>
      <c r="O39" s="40">
        <f t="shared" si="0"/>
        <v>930376.8883478342</v>
      </c>
      <c r="P39" s="16"/>
      <c r="Q39" s="17"/>
      <c r="R39" s="18">
        <f t="shared" si="1"/>
        <v>2.1470456874531108</v>
      </c>
      <c r="S39" s="56"/>
      <c r="T39" s="58"/>
      <c r="U39" s="58"/>
      <c r="V39" s="59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T40" s="59"/>
      <c r="U40" s="59"/>
      <c r="V40" s="59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43332887.31510296</v>
      </c>
      <c r="P41" s="16"/>
      <c r="Q41" s="17"/>
      <c r="R41" s="18">
        <f>SUM(R18:R39)</f>
        <v>100.00000000000001</v>
      </c>
      <c r="T41" s="58"/>
      <c r="U41" s="58"/>
      <c r="V41" s="59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173331.54926041182</v>
      </c>
      <c r="P42" s="43"/>
      <c r="Q42" s="44"/>
      <c r="R42" s="44"/>
      <c r="S42" s="56"/>
      <c r="T42" s="58"/>
      <c r="U42" s="58"/>
      <c r="V42" s="60">
        <f>+U42/O42</f>
        <v>0</v>
      </c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9"/>
      <c r="U43" s="59"/>
      <c r="V43" s="59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62919352.3815295</v>
      </c>
      <c r="P44" s="43"/>
      <c r="Q44" s="44"/>
      <c r="R44" s="44"/>
      <c r="T44" s="58"/>
      <c r="U44" s="58"/>
      <c r="V44" s="59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9"/>
      <c r="U45" s="59"/>
      <c r="V45" s="59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251677.40952611802</v>
      </c>
      <c r="P46" s="43"/>
      <c r="Q46" s="44"/>
      <c r="R46" s="44"/>
      <c r="T46" s="58"/>
      <c r="U46" s="58"/>
      <c r="V46" s="59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 formatCells="0"/>
  <mergeCells count="15">
    <mergeCell ref="P5:R5"/>
    <mergeCell ref="D9:O9"/>
    <mergeCell ref="D10:O10"/>
    <mergeCell ref="A9:C9"/>
    <mergeCell ref="P9:R9"/>
    <mergeCell ref="P16:R16"/>
    <mergeCell ref="A12:C12"/>
    <mergeCell ref="D11:O11"/>
    <mergeCell ref="D12:O12"/>
    <mergeCell ref="D13:O13"/>
    <mergeCell ref="P13:R13"/>
    <mergeCell ref="B16:M16"/>
    <mergeCell ref="A11:C11"/>
    <mergeCell ref="A13:C13"/>
    <mergeCell ref="P12:R12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1.8515625" style="0" customWidth="1"/>
    <col min="21" max="21" width="8.421875" style="0" customWidth="1"/>
    <col min="22" max="22" width="6.57421875" style="0" customWidth="1"/>
  </cols>
  <sheetData>
    <row r="5" spans="16:19" ht="33.75" customHeight="1">
      <c r="P5" s="76">
        <v>45139</v>
      </c>
      <c r="Q5" s="76"/>
      <c r="R5" s="76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80" t="s">
        <v>0</v>
      </c>
      <c r="B9" s="81"/>
      <c r="C9" s="82"/>
      <c r="D9" s="77"/>
      <c r="E9" s="78"/>
      <c r="F9" s="78"/>
      <c r="G9" s="78"/>
      <c r="H9" s="78"/>
      <c r="I9" s="78"/>
      <c r="J9" s="78"/>
      <c r="K9" s="78"/>
      <c r="L9" s="78"/>
      <c r="M9" s="78"/>
      <c r="N9" s="78"/>
      <c r="O9" s="79"/>
      <c r="P9" s="75" t="s">
        <v>35</v>
      </c>
      <c r="Q9" s="75"/>
      <c r="R9" s="75"/>
    </row>
    <row r="10" spans="1:18" ht="19.5" customHeight="1">
      <c r="A10" s="1" t="s">
        <v>34</v>
      </c>
      <c r="B10" s="10"/>
      <c r="C10" s="10"/>
      <c r="D10" s="64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  <c r="P10" s="5"/>
      <c r="Q10" s="57" t="s">
        <v>31</v>
      </c>
      <c r="R10" s="45">
        <v>2023</v>
      </c>
    </row>
    <row r="11" spans="1:18" ht="19.5" customHeight="1">
      <c r="A11" s="73" t="s">
        <v>1</v>
      </c>
      <c r="B11" s="74"/>
      <c r="C11" s="74"/>
      <c r="D11" s="64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6"/>
      <c r="P11" s="11"/>
      <c r="Q11" s="11"/>
      <c r="R11" s="11"/>
    </row>
    <row r="12" spans="1:18" ht="19.5" customHeight="1">
      <c r="A12" s="62" t="s">
        <v>2</v>
      </c>
      <c r="B12" s="63"/>
      <c r="C12" s="63"/>
      <c r="D12" s="67" t="s">
        <v>52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9"/>
      <c r="P12" s="75" t="s">
        <v>43</v>
      </c>
      <c r="Q12" s="75"/>
      <c r="R12" s="75"/>
    </row>
    <row r="13" spans="1:18" ht="19.5" customHeight="1">
      <c r="A13" s="62" t="s">
        <v>3</v>
      </c>
      <c r="B13" s="63"/>
      <c r="C13" s="63"/>
      <c r="D13" s="64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6"/>
      <c r="P13" s="70">
        <v>450</v>
      </c>
      <c r="Q13" s="70"/>
      <c r="R13" s="70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71" t="s">
        <v>33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49" t="s">
        <v>47</v>
      </c>
      <c r="O16" s="9" t="s">
        <v>6</v>
      </c>
      <c r="P16" s="61" t="s">
        <v>5</v>
      </c>
      <c r="Q16" s="61"/>
      <c r="R16" s="61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>
        <v>5956.006281730613</v>
      </c>
      <c r="O18" s="40">
        <f>+N18*$P$13+0</f>
        <v>2680202.826778776</v>
      </c>
      <c r="P18" s="16"/>
      <c r="Q18" s="17"/>
      <c r="R18" s="18">
        <f>+O18/$O$41*100</f>
        <v>3.3320585186487284</v>
      </c>
      <c r="S18" s="56"/>
      <c r="T18" s="58"/>
      <c r="U18" s="58"/>
      <c r="V18" s="59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>
        <v>4477.464494739511</v>
      </c>
      <c r="O19" s="40">
        <f aca="true" t="shared" si="0" ref="O19:O39">+N19*$P$13+0</f>
        <v>2014859.0226327798</v>
      </c>
      <c r="P19" s="16"/>
      <c r="Q19" s="17"/>
      <c r="R19" s="18">
        <f aca="true" t="shared" si="1" ref="R19:R39">+O19/$O$41*100</f>
        <v>2.504895563560253</v>
      </c>
      <c r="S19" s="56"/>
      <c r="T19" s="58"/>
      <c r="U19" s="58"/>
      <c r="V19" s="59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28">
        <v>36963.39946347636</v>
      </c>
      <c r="O20" s="40">
        <f t="shared" si="0"/>
        <v>16633529.75856436</v>
      </c>
      <c r="P20" s="16"/>
      <c r="Q20" s="17"/>
      <c r="R20" s="18">
        <f t="shared" si="1"/>
        <v>20.678992639461235</v>
      </c>
      <c r="S20" s="56"/>
      <c r="T20" s="58"/>
      <c r="U20" s="58"/>
      <c r="V20" s="59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8">
        <v>19645.70594222008</v>
      </c>
      <c r="O21" s="40">
        <f t="shared" si="0"/>
        <v>8840567.673999036</v>
      </c>
      <c r="P21" s="16"/>
      <c r="Q21" s="17"/>
      <c r="R21" s="18">
        <f t="shared" si="1"/>
        <v>10.990693888358647</v>
      </c>
      <c r="S21" s="56"/>
      <c r="T21" s="58"/>
      <c r="U21" s="58"/>
      <c r="V21" s="59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8">
        <v>675.7072873380679</v>
      </c>
      <c r="O22" s="40">
        <f t="shared" si="0"/>
        <v>304068.27930213057</v>
      </c>
      <c r="P22" s="16"/>
      <c r="Q22" s="17"/>
      <c r="R22" s="18">
        <f t="shared" si="1"/>
        <v>0.3780211296610025</v>
      </c>
      <c r="S22" s="56"/>
      <c r="T22" s="58"/>
      <c r="U22" s="58"/>
      <c r="V22" s="59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8">
        <v>14990.497277884086</v>
      </c>
      <c r="O23" s="40">
        <f t="shared" si="0"/>
        <v>6745723.775047839</v>
      </c>
      <c r="P23" s="16"/>
      <c r="Q23" s="17"/>
      <c r="R23" s="18">
        <f t="shared" si="1"/>
        <v>8.386360220399348</v>
      </c>
      <c r="S23" s="56"/>
      <c r="T23" s="58"/>
      <c r="U23" s="58"/>
      <c r="V23" s="59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8">
        <v>10746.148844186871</v>
      </c>
      <c r="O24" s="40">
        <f t="shared" si="0"/>
        <v>4835766.979884092</v>
      </c>
      <c r="P24" s="16"/>
      <c r="Q24" s="17"/>
      <c r="R24" s="18">
        <f t="shared" si="1"/>
        <v>6.011880294480786</v>
      </c>
      <c r="S24" s="56"/>
      <c r="T24" s="58"/>
      <c r="U24" s="58"/>
      <c r="V24" s="59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8">
        <v>6769.156854489461</v>
      </c>
      <c r="O25" s="40">
        <f t="shared" si="0"/>
        <v>3046120.5845202575</v>
      </c>
      <c r="P25" s="16"/>
      <c r="Q25" s="17"/>
      <c r="R25" s="18">
        <f t="shared" si="1"/>
        <v>3.786971620607032</v>
      </c>
      <c r="S25" s="56"/>
      <c r="T25" s="58"/>
      <c r="U25" s="58"/>
      <c r="V25" s="59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8">
        <v>801.3085517119412</v>
      </c>
      <c r="O26" s="40">
        <f t="shared" si="0"/>
        <v>360588.84827037354</v>
      </c>
      <c r="P26" s="16"/>
      <c r="Q26" s="17"/>
      <c r="R26" s="18">
        <f t="shared" si="1"/>
        <v>0.4482881413318516</v>
      </c>
      <c r="S26" s="56"/>
      <c r="T26" s="58"/>
      <c r="U26" s="58"/>
      <c r="V26" s="59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8">
        <v>712.85675440898</v>
      </c>
      <c r="O27" s="40">
        <f t="shared" si="0"/>
        <v>320785.539484041</v>
      </c>
      <c r="P27" s="16"/>
      <c r="Q27" s="17"/>
      <c r="R27" s="18">
        <f t="shared" si="1"/>
        <v>0.39880421691136136</v>
      </c>
      <c r="S27" s="56"/>
      <c r="T27" s="58"/>
      <c r="U27" s="58"/>
      <c r="V27" s="59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28">
        <v>9549.20222539342</v>
      </c>
      <c r="O28" s="40">
        <f t="shared" si="0"/>
        <v>4297141.001427039</v>
      </c>
      <c r="P28" s="16"/>
      <c r="Q28" s="17"/>
      <c r="R28" s="18">
        <f t="shared" si="1"/>
        <v>5.3422543758929955</v>
      </c>
      <c r="S28" s="56"/>
      <c r="T28" s="58"/>
      <c r="U28" s="58"/>
      <c r="V28" s="59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>
        <v>568.8033935954667</v>
      </c>
      <c r="O29" s="40">
        <f t="shared" si="0"/>
        <v>255961.52711796</v>
      </c>
      <c r="P29" s="16"/>
      <c r="Q29" s="17"/>
      <c r="R29" s="18">
        <f t="shared" si="1"/>
        <v>0.318214270337434</v>
      </c>
      <c r="S29" s="56"/>
      <c r="T29" s="58"/>
      <c r="U29" s="58"/>
      <c r="V29" s="59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8">
        <v>13513.842088834846</v>
      </c>
      <c r="O30" s="40">
        <f t="shared" si="0"/>
        <v>6081228.939975681</v>
      </c>
      <c r="P30" s="16"/>
      <c r="Q30" s="17"/>
      <c r="R30" s="18">
        <f t="shared" si="1"/>
        <v>7.560252713281559</v>
      </c>
      <c r="S30" s="56"/>
      <c r="T30" s="58"/>
      <c r="U30" s="58"/>
      <c r="V30" s="59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8">
        <v>757.7701455555958</v>
      </c>
      <c r="O31" s="40">
        <f t="shared" si="0"/>
        <v>340996.5655000181</v>
      </c>
      <c r="P31" s="16"/>
      <c r="Q31" s="17"/>
      <c r="R31" s="18">
        <f t="shared" si="1"/>
        <v>0.42393079342799983</v>
      </c>
      <c r="S31" s="56"/>
      <c r="T31" s="58"/>
      <c r="U31" s="58"/>
      <c r="V31" s="59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8">
        <v>7991.1459778490635</v>
      </c>
      <c r="O32" s="40">
        <f t="shared" si="0"/>
        <v>3596015.6900320784</v>
      </c>
      <c r="P32" s="16"/>
      <c r="Q32" s="17"/>
      <c r="R32" s="18">
        <f t="shared" si="1"/>
        <v>4.470607445618845</v>
      </c>
      <c r="S32" s="56"/>
      <c r="T32" s="58"/>
      <c r="U32" s="58"/>
      <c r="V32" s="59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8">
        <v>5208.787943260023</v>
      </c>
      <c r="O33" s="40">
        <f t="shared" si="0"/>
        <v>2343954.5744670103</v>
      </c>
      <c r="P33" s="16"/>
      <c r="Q33" s="17"/>
      <c r="R33" s="18">
        <f t="shared" si="1"/>
        <v>2.914030881970677</v>
      </c>
      <c r="S33" s="56"/>
      <c r="T33" s="58"/>
      <c r="U33" s="58"/>
      <c r="V33" s="59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8">
        <v>5015.4929885063775</v>
      </c>
      <c r="O34" s="40">
        <f t="shared" si="0"/>
        <v>2256971.84482787</v>
      </c>
      <c r="P34" s="16"/>
      <c r="Q34" s="17"/>
      <c r="R34" s="18">
        <f t="shared" si="1"/>
        <v>2.8058929670436363</v>
      </c>
      <c r="S34" s="56"/>
      <c r="T34" s="58"/>
      <c r="U34" s="58"/>
      <c r="V34" s="59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8">
        <v>0</v>
      </c>
      <c r="O35" s="40">
        <f t="shared" si="0"/>
        <v>0</v>
      </c>
      <c r="P35" s="16"/>
      <c r="Q35" s="17"/>
      <c r="R35" s="18">
        <f t="shared" si="1"/>
        <v>0</v>
      </c>
      <c r="S35" s="56"/>
      <c r="T35" s="58"/>
      <c r="U35" s="58"/>
      <c r="V35" s="59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0">
        <v>0</v>
      </c>
      <c r="O36" s="40">
        <f>+N36*$P$13+0</f>
        <v>0</v>
      </c>
      <c r="P36" s="16"/>
      <c r="Q36" s="17"/>
      <c r="R36" s="18">
        <f t="shared" si="1"/>
        <v>0</v>
      </c>
      <c r="S36" s="56"/>
      <c r="T36" s="58"/>
      <c r="U36" s="58"/>
      <c r="V36" s="59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8">
        <v>0</v>
      </c>
      <c r="O37" s="40">
        <f t="shared" si="0"/>
        <v>0</v>
      </c>
      <c r="P37" s="16"/>
      <c r="Q37" s="17"/>
      <c r="R37" s="18">
        <f t="shared" si="1"/>
        <v>0</v>
      </c>
      <c r="S37" s="56"/>
      <c r="T37" s="58"/>
      <c r="U37" s="58"/>
      <c r="V37" s="59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8">
        <v>0</v>
      </c>
      <c r="O38" s="40">
        <f t="shared" si="0"/>
        <v>0</v>
      </c>
      <c r="P38" s="16"/>
      <c r="Q38" s="17"/>
      <c r="R38" s="18">
        <f t="shared" si="1"/>
        <v>0</v>
      </c>
      <c r="S38" s="56"/>
      <c r="T38" s="58"/>
      <c r="U38" s="58"/>
      <c r="V38" s="59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1">
        <v>34405.253319592004</v>
      </c>
      <c r="O39" s="40">
        <f t="shared" si="0"/>
        <v>15482363.993816402</v>
      </c>
      <c r="P39" s="16"/>
      <c r="Q39" s="17"/>
      <c r="R39" s="18">
        <f t="shared" si="1"/>
        <v>19.247850319006616</v>
      </c>
      <c r="S39" s="56"/>
      <c r="T39" s="58"/>
      <c r="U39" s="58"/>
      <c r="V39" s="59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T40" s="59"/>
      <c r="U40" s="59"/>
      <c r="V40" s="59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80436847.42564774</v>
      </c>
      <c r="P41" s="16"/>
      <c r="Q41" s="17"/>
      <c r="R41" s="18">
        <f>SUM(R18:R39)</f>
        <v>100</v>
      </c>
      <c r="T41" s="58"/>
      <c r="U41" s="58"/>
      <c r="V41" s="59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178748.54983477274</v>
      </c>
      <c r="P42" s="43"/>
      <c r="Q42" s="44"/>
      <c r="R42" s="44"/>
      <c r="T42" s="58"/>
      <c r="U42" s="58"/>
      <c r="V42" s="60">
        <f>+U42/O42</f>
        <v>0</v>
      </c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9"/>
      <c r="U43" s="59"/>
      <c r="V43" s="59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116794302.46204053</v>
      </c>
      <c r="P44" s="43"/>
      <c r="Q44" s="44"/>
      <c r="R44" s="44"/>
      <c r="T44" s="58"/>
      <c r="U44" s="58"/>
      <c r="V44" s="59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9"/>
      <c r="U45" s="59"/>
      <c r="V45" s="59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259542.89436009005</v>
      </c>
      <c r="P46" s="43"/>
      <c r="Q46" s="44"/>
      <c r="R46" s="44"/>
      <c r="T46" s="58"/>
      <c r="U46" s="58"/>
      <c r="V46" s="59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/>
  <mergeCells count="15">
    <mergeCell ref="D10:O10"/>
    <mergeCell ref="A11:C11"/>
    <mergeCell ref="D11:O11"/>
    <mergeCell ref="P5:R5"/>
    <mergeCell ref="A9:C9"/>
    <mergeCell ref="D9:O9"/>
    <mergeCell ref="P9:R9"/>
    <mergeCell ref="B16:M16"/>
    <mergeCell ref="P16:R16"/>
    <mergeCell ref="A12:C12"/>
    <mergeCell ref="D12:O12"/>
    <mergeCell ref="P12:R12"/>
    <mergeCell ref="A13:C13"/>
    <mergeCell ref="D13:O13"/>
    <mergeCell ref="P13:R13"/>
  </mergeCells>
  <printOptions/>
  <pageMargins left="0.7874015748031497" right="0.5905511811023623" top="0.7874015748031497" bottom="0.5905511811023623" header="0.31496062992125984" footer="0.31496062992125984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2018-09-18T19:31:41Z</cp:lastPrinted>
  <dcterms:created xsi:type="dcterms:W3CDTF">2013-12-27T15:36:34Z</dcterms:created>
  <dcterms:modified xsi:type="dcterms:W3CDTF">2023-09-14T12:11:25Z</dcterms:modified>
  <cp:category/>
  <cp:version/>
  <cp:contentType/>
  <cp:contentStatus/>
</cp:coreProperties>
</file>