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<sst xmlns="http://schemas.openxmlformats.org/spreadsheetml/2006/main" count="106" uniqueCount="53">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</sst>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49" fillId="0" borderId="0" xfId="0" applyNumberFormat="1" applyFont="1" applyBorder="1" applyAlignment="1">
      <alignment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9">
        <v>45108</v>
      </c>
      <c r="Q5" s="69"/>
      <c r="R5" s="6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6" t="s">
        <v>0</v>
      </c>
      <c r="B9" s="77"/>
      <c r="C9" s="78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68" t="s">
        <v>35</v>
      </c>
      <c r="Q9" s="68"/>
      <c r="R9" s="68"/>
    </row>
    <row r="10" spans="1:18" ht="19.5" customHeight="1">
      <c r="A10" s="1" t="s">
        <v>34</v>
      </c>
      <c r="B10" s="10"/>
      <c r="C10" s="10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7" t="s">
        <v>30</v>
      </c>
      <c r="R10" s="45">
        <v>2023</v>
      </c>
    </row>
    <row r="11" spans="1:18" ht="19.5" customHeight="1">
      <c r="A11" s="64" t="s">
        <v>1</v>
      </c>
      <c r="B11" s="65"/>
      <c r="C11" s="6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  <c r="Q11" s="11"/>
      <c r="R11" s="11"/>
    </row>
    <row r="12" spans="1:18" ht="19.5" customHeight="1">
      <c r="A12" s="66" t="s">
        <v>2</v>
      </c>
      <c r="B12" s="67"/>
      <c r="C12" s="67"/>
      <c r="D12" s="80" t="s">
        <v>51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68" t="s">
        <v>43</v>
      </c>
      <c r="Q12" s="68"/>
      <c r="R12" s="68"/>
    </row>
    <row r="13" spans="1:18" ht="19.5" customHeight="1">
      <c r="A13" s="66" t="s">
        <v>3</v>
      </c>
      <c r="B13" s="67"/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61">
        <v>250</v>
      </c>
      <c r="Q13" s="61"/>
      <c r="R13" s="6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 t="s">
        <v>47</v>
      </c>
      <c r="O16" s="9" t="s">
        <v>6</v>
      </c>
      <c r="P16" s="79" t="s">
        <v>5</v>
      </c>
      <c r="Q16" s="79"/>
      <c r="R16" s="7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3158.5301450435136</v>
      </c>
      <c r="O18" s="40">
        <f>+N18*$P$13+0</f>
        <v>789632.5362608784</v>
      </c>
      <c r="P18" s="16"/>
      <c r="Q18" s="17"/>
      <c r="R18" s="18">
        <f>+O18/$O$41*100</f>
        <v>2.0540111915333714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2614.8936607837336</v>
      </c>
      <c r="O19" s="40">
        <f aca="true" t="shared" si="0" ref="O19:O39">+N19*$P$13+0</f>
        <v>653723.4151959334</v>
      </c>
      <c r="P19" s="16"/>
      <c r="Q19" s="17"/>
      <c r="R19" s="18">
        <f aca="true" t="shared" si="1" ref="R19:R39">+O19/$O$41*100</f>
        <v>1.7004811090208742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41505.646023743124</v>
      </c>
      <c r="O20" s="40">
        <f t="shared" si="0"/>
        <v>10376411.50593578</v>
      </c>
      <c r="P20" s="16"/>
      <c r="Q20" s="17"/>
      <c r="R20" s="18">
        <f t="shared" si="1"/>
        <v>26.991371786770284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22883.15357304176</v>
      </c>
      <c r="O21" s="40">
        <f t="shared" si="0"/>
        <v>5720788.39326044</v>
      </c>
      <c r="P21" s="16"/>
      <c r="Q21" s="17"/>
      <c r="R21" s="18">
        <f t="shared" si="1"/>
        <v>14.881052697997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727.1970772636364</v>
      </c>
      <c r="O22" s="40">
        <f t="shared" si="0"/>
        <v>181799.2693159091</v>
      </c>
      <c r="P22" s="16"/>
      <c r="Q22" s="17"/>
      <c r="R22" s="18">
        <f t="shared" si="1"/>
        <v>0.4729006425643246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13295.343297969086</v>
      </c>
      <c r="O23" s="40">
        <f t="shared" si="0"/>
        <v>3323835.8244922715</v>
      </c>
      <c r="P23" s="16"/>
      <c r="Q23" s="17"/>
      <c r="R23" s="18">
        <f t="shared" si="1"/>
        <v>8.646041885071352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12901.365048488</v>
      </c>
      <c r="O24" s="40">
        <f t="shared" si="0"/>
        <v>3225341.262122</v>
      </c>
      <c r="P24" s="16"/>
      <c r="Q24" s="17"/>
      <c r="R24" s="18">
        <f t="shared" si="1"/>
        <v>8.389835454708557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6199.81234306</v>
      </c>
      <c r="O25" s="40">
        <f t="shared" si="0"/>
        <v>1549953.085765</v>
      </c>
      <c r="P25" s="16"/>
      <c r="Q25" s="17"/>
      <c r="R25" s="18">
        <f t="shared" si="1"/>
        <v>4.031775336396714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1281.4641359756522</v>
      </c>
      <c r="O26" s="40">
        <f t="shared" si="0"/>
        <v>320366.03399391304</v>
      </c>
      <c r="P26" s="16"/>
      <c r="Q26" s="17"/>
      <c r="R26" s="18">
        <f t="shared" si="1"/>
        <v>0.8333438517194744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1144.873216518</v>
      </c>
      <c r="O27" s="40">
        <f t="shared" si="0"/>
        <v>286218.3041295</v>
      </c>
      <c r="P27" s="16"/>
      <c r="Q27" s="17"/>
      <c r="R27" s="18">
        <f t="shared" si="1"/>
        <v>0.7445179534869959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8505.867706092675</v>
      </c>
      <c r="O28" s="40">
        <f t="shared" si="0"/>
        <v>2126466.9265231686</v>
      </c>
      <c r="P28" s="16"/>
      <c r="Q28" s="17"/>
      <c r="R28" s="18">
        <f t="shared" si="1"/>
        <v>5.531417038850503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766.6572986933335</v>
      </c>
      <c r="O29" s="40">
        <f t="shared" si="0"/>
        <v>191664.32467333338</v>
      </c>
      <c r="P29" s="16"/>
      <c r="Q29" s="17"/>
      <c r="R29" s="18">
        <f t="shared" si="1"/>
        <v>0.4985618624086792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12443.585638952187</v>
      </c>
      <c r="O30" s="40">
        <f t="shared" si="0"/>
        <v>3110896.4097380466</v>
      </c>
      <c r="P30" s="16"/>
      <c r="Q30" s="17"/>
      <c r="R30" s="18">
        <f t="shared" si="1"/>
        <v>8.092138745397225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943.0306097954636</v>
      </c>
      <c r="O31" s="40">
        <f t="shared" si="0"/>
        <v>235757.6524488659</v>
      </c>
      <c r="P31" s="16"/>
      <c r="Q31" s="17"/>
      <c r="R31" s="18">
        <f t="shared" si="1"/>
        <v>0.6132584897180828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9130.506153939441</v>
      </c>
      <c r="O32" s="40">
        <f t="shared" si="0"/>
        <v>2282626.53848486</v>
      </c>
      <c r="P32" s="16"/>
      <c r="Q32" s="17"/>
      <c r="R32" s="18">
        <f t="shared" si="1"/>
        <v>5.9376231865273414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6827.8315166628245</v>
      </c>
      <c r="O33" s="40">
        <f t="shared" si="0"/>
        <v>1706957.8791657062</v>
      </c>
      <c r="P33" s="16"/>
      <c r="Q33" s="17"/>
      <c r="R33" s="18">
        <f t="shared" si="1"/>
        <v>4.4401799904102255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6040.929575478854</v>
      </c>
      <c r="O34" s="40">
        <f t="shared" si="0"/>
        <v>1510232.3938697134</v>
      </c>
      <c r="P34" s="16"/>
      <c r="Q34" s="17"/>
      <c r="R34" s="18">
        <f t="shared" si="1"/>
        <v>3.9284529149642053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3403.068353492086</v>
      </c>
      <c r="O39" s="40">
        <f t="shared" si="0"/>
        <v>850767.0883730215</v>
      </c>
      <c r="P39" s="16"/>
      <c r="Q39" s="17"/>
      <c r="R39" s="18">
        <f t="shared" si="1"/>
        <v>2.2130358624547783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38443438.843748346</v>
      </c>
      <c r="P41" s="16"/>
      <c r="Q41" s="17"/>
      <c r="R41" s="18">
        <f>SUM(R18:R39)</f>
        <v>100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153773.75537499337</v>
      </c>
      <c r="P42" s="43"/>
      <c r="Q42" s="44"/>
      <c r="R42" s="44"/>
      <c r="S42" s="56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55819873.201122604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223279.4928044904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8.421875" style="0" customWidth="1"/>
    <col min="22" max="22" width="6.57421875" style="0" customWidth="1"/>
  </cols>
  <sheetData>
    <row r="5" spans="16:19" ht="33.75" customHeight="1">
      <c r="P5" s="69">
        <v>45108</v>
      </c>
      <c r="Q5" s="69"/>
      <c r="R5" s="69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6" t="s">
        <v>0</v>
      </c>
      <c r="B9" s="77"/>
      <c r="C9" s="78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68" t="s">
        <v>35</v>
      </c>
      <c r="Q9" s="68"/>
      <c r="R9" s="68"/>
    </row>
    <row r="10" spans="1:18" ht="19.5" customHeight="1">
      <c r="A10" s="1" t="s">
        <v>34</v>
      </c>
      <c r="B10" s="10"/>
      <c r="C10" s="10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5"/>
      <c r="P10" s="5"/>
      <c r="Q10" s="57" t="s">
        <v>30</v>
      </c>
      <c r="R10" s="45">
        <v>2023</v>
      </c>
    </row>
    <row r="11" spans="1:18" ht="19.5" customHeight="1">
      <c r="A11" s="64" t="s">
        <v>1</v>
      </c>
      <c r="B11" s="65"/>
      <c r="C11" s="6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11"/>
      <c r="Q11" s="11"/>
      <c r="R11" s="11"/>
    </row>
    <row r="12" spans="1:18" ht="19.5" customHeight="1">
      <c r="A12" s="66" t="s">
        <v>2</v>
      </c>
      <c r="B12" s="67"/>
      <c r="C12" s="67"/>
      <c r="D12" s="80" t="s">
        <v>52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68" t="s">
        <v>43</v>
      </c>
      <c r="Q12" s="68"/>
      <c r="R12" s="68"/>
    </row>
    <row r="13" spans="1:18" ht="19.5" customHeight="1">
      <c r="A13" s="66" t="s">
        <v>3</v>
      </c>
      <c r="B13" s="67"/>
      <c r="C13" s="67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  <c r="P13" s="61">
        <v>450</v>
      </c>
      <c r="Q13" s="61"/>
      <c r="R13" s="6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2" t="s">
        <v>33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49" t="s">
        <v>47</v>
      </c>
      <c r="O16" s="9" t="s">
        <v>6</v>
      </c>
      <c r="P16" s="79" t="s">
        <v>5</v>
      </c>
      <c r="Q16" s="79"/>
      <c r="R16" s="79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5428.189956886636</v>
      </c>
      <c r="O18" s="40">
        <f>+N18*$P$13+0</f>
        <v>2442685.480598986</v>
      </c>
      <c r="P18" s="16"/>
      <c r="Q18" s="17"/>
      <c r="R18" s="18">
        <f>+O18/$O$41*100</f>
        <v>3.4108006270860343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4069.7975972512963</v>
      </c>
      <c r="O19" s="40">
        <f aca="true" t="shared" si="0" ref="O19:O39">+N19*$P$13+0</f>
        <v>1831408.9187630834</v>
      </c>
      <c r="P19" s="16"/>
      <c r="Q19" s="17"/>
      <c r="R19" s="18">
        <f aca="true" t="shared" si="1" ref="R19:R39">+O19/$O$41*100</f>
        <v>2.55725542161749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32086.006207436774</v>
      </c>
      <c r="O20" s="40">
        <f t="shared" si="0"/>
        <v>14438702.793346548</v>
      </c>
      <c r="P20" s="16"/>
      <c r="Q20" s="17"/>
      <c r="R20" s="18">
        <f t="shared" si="1"/>
        <v>20.16122703188909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17880.822867811457</v>
      </c>
      <c r="O21" s="40">
        <f t="shared" si="0"/>
        <v>8046370.2905151555</v>
      </c>
      <c r="P21" s="16"/>
      <c r="Q21" s="17"/>
      <c r="R21" s="18">
        <f t="shared" si="1"/>
        <v>11.235406707344769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587.6340018292012</v>
      </c>
      <c r="O22" s="40">
        <f t="shared" si="0"/>
        <v>264435.30082314054</v>
      </c>
      <c r="P22" s="16"/>
      <c r="Q22" s="17"/>
      <c r="R22" s="18">
        <f t="shared" si="1"/>
        <v>0.3692395509102066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13295.343297969086</v>
      </c>
      <c r="O23" s="40">
        <f t="shared" si="0"/>
        <v>5982904.484086089</v>
      </c>
      <c r="P23" s="16"/>
      <c r="Q23" s="17"/>
      <c r="R23" s="18">
        <f t="shared" si="1"/>
        <v>8.354122758822259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9769.198964715559</v>
      </c>
      <c r="O24" s="40">
        <f t="shared" si="0"/>
        <v>4396139.534122001</v>
      </c>
      <c r="P24" s="16"/>
      <c r="Q24" s="17"/>
      <c r="R24" s="18">
        <f t="shared" si="1"/>
        <v>6.138471612016202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6036.6581097</v>
      </c>
      <c r="O25" s="40">
        <f t="shared" si="0"/>
        <v>2716496.149365</v>
      </c>
      <c r="P25" s="16"/>
      <c r="Q25" s="17"/>
      <c r="R25" s="18">
        <f t="shared" si="1"/>
        <v>3.793131307047728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711.9245199864735</v>
      </c>
      <c r="O26" s="40">
        <f t="shared" si="0"/>
        <v>320366.03399391304</v>
      </c>
      <c r="P26" s="16"/>
      <c r="Q26" s="17"/>
      <c r="R26" s="18">
        <f t="shared" si="1"/>
        <v>0.44733744001112885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636.0406758433334</v>
      </c>
      <c r="O27" s="40">
        <f t="shared" si="0"/>
        <v>286218.3041295</v>
      </c>
      <c r="P27" s="16"/>
      <c r="Q27" s="17"/>
      <c r="R27" s="18">
        <f t="shared" si="1"/>
        <v>0.3996558619446215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8542.892395299785</v>
      </c>
      <c r="O28" s="40">
        <f t="shared" si="0"/>
        <v>3844301.577884903</v>
      </c>
      <c r="P28" s="16"/>
      <c r="Q28" s="17"/>
      <c r="R28" s="18">
        <f t="shared" si="1"/>
        <v>5.367922451212322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515.0859018962964</v>
      </c>
      <c r="O29" s="40">
        <f t="shared" si="0"/>
        <v>231788.65585333336</v>
      </c>
      <c r="P29" s="16"/>
      <c r="Q29" s="17"/>
      <c r="R29" s="18">
        <f t="shared" si="1"/>
        <v>0.32365398616203106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11773.120305538483</v>
      </c>
      <c r="O30" s="40">
        <f t="shared" si="0"/>
        <v>5297904.137492318</v>
      </c>
      <c r="P30" s="16"/>
      <c r="Q30" s="17"/>
      <c r="R30" s="18">
        <f t="shared" si="1"/>
        <v>7.397634651666006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689.6311768012857</v>
      </c>
      <c r="O31" s="40">
        <f t="shared" si="0"/>
        <v>310334.0295605786</v>
      </c>
      <c r="P31" s="16"/>
      <c r="Q31" s="17"/>
      <c r="R31" s="18">
        <f t="shared" si="1"/>
        <v>0.43332942822086085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7208.858799150561</v>
      </c>
      <c r="O32" s="40">
        <f t="shared" si="0"/>
        <v>3243986.4596177526</v>
      </c>
      <c r="P32" s="16"/>
      <c r="Q32" s="17"/>
      <c r="R32" s="18">
        <f t="shared" si="1"/>
        <v>4.529683063416588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4487.995054001234</v>
      </c>
      <c r="O33" s="40">
        <f t="shared" si="0"/>
        <v>2019597.7743005555</v>
      </c>
      <c r="P33" s="16"/>
      <c r="Q33" s="17"/>
      <c r="R33" s="18">
        <f t="shared" si="1"/>
        <v>2.82002959847157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4399.543710227628</v>
      </c>
      <c r="O34" s="40">
        <f t="shared" si="0"/>
        <v>1979794.6696024328</v>
      </c>
      <c r="P34" s="16"/>
      <c r="Q34" s="17"/>
      <c r="R34" s="18">
        <f t="shared" si="1"/>
        <v>2.7644512378751673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31028.346844</v>
      </c>
      <c r="O39" s="40">
        <f t="shared" si="0"/>
        <v>13962756.0798</v>
      </c>
      <c r="P39" s="16"/>
      <c r="Q39" s="17"/>
      <c r="R39" s="18">
        <f t="shared" si="1"/>
        <v>19.496647264285926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71616190.67385529</v>
      </c>
      <c r="P41" s="16"/>
      <c r="Q41" s="17"/>
      <c r="R41" s="18">
        <f>SUM(R18:R39)</f>
        <v>99.99999999999999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159147.09038634508</v>
      </c>
      <c r="P42" s="43"/>
      <c r="Q42" s="44"/>
      <c r="R42" s="44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103986708.8584379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231081.5752409731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2023-08-16T15:43:48Z</dcterms:modified>
  <cp:category/>
  <cp:version/>
  <cp:contentType/>
  <cp:contentStatus/>
</cp:coreProperties>
</file>