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09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I33" i="1"/>
  <c r="J32" i="1"/>
  <c r="E29" i="2"/>
  <c r="G29" i="2"/>
  <c r="H28" i="2"/>
  <c r="I20" i="1"/>
  <c r="J19" i="1"/>
  <c r="E21" i="2"/>
  <c r="G21" i="2"/>
  <c r="H20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H32" i="2"/>
  <c r="I40" i="1"/>
  <c r="I42" i="1"/>
  <c r="J41" i="1"/>
  <c r="E34" i="2"/>
  <c r="G34" i="2"/>
  <c r="E26" i="8"/>
  <c r="F26" i="8"/>
  <c r="I43" i="1"/>
  <c r="N38" i="8"/>
  <c r="E23" i="8"/>
  <c r="F23" i="8"/>
  <c r="M23" i="8"/>
  <c r="E19" i="8"/>
  <c r="F19" i="8"/>
  <c r="M19" i="8"/>
  <c r="M26" i="8"/>
  <c r="N26" i="8"/>
  <c r="E25" i="8"/>
  <c r="F25" i="8"/>
  <c r="M24" i="8"/>
  <c r="N24" i="8"/>
  <c r="N23" i="8"/>
  <c r="M22" i="8"/>
  <c r="N22" i="8"/>
  <c r="H36" i="2"/>
  <c r="H38" i="2"/>
  <c r="M21" i="8"/>
  <c r="N21" i="8"/>
  <c r="E20" i="8"/>
  <c r="F20" i="8"/>
  <c r="N19" i="8"/>
  <c r="M25" i="8"/>
  <c r="N25" i="8"/>
  <c r="M20" i="8"/>
  <c r="N20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<sst xmlns="http://schemas.openxmlformats.org/spreadsheetml/2006/main" count="258" uniqueCount="189">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</sst>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87" formatCode="0.0"/>
    <numFmt numFmtId="198" formatCode="[$-C0A]mmm\-yy;@"/>
    <numFmt numFmtId="199" formatCode="#,##0.000"/>
    <numFmt numFmtId="204" formatCode="#,##0.0"/>
  </numFmts>
  <fonts count="49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0" fontId="47" fillId="0" borderId="0" xfId="2" applyNumberFormat="1" applyFont="1" applyBorder="1" applyAlignment="1">
      <alignment vertical="center"/>
    </xf>
    <xf numFmtId="4" fontId="13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5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5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5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5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5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59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5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5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4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4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3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3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7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7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514350</xdr:colOff>
      <xdr:row>4</xdr:row>
      <xdr:rowOff>0</xdr:rowOff>
    </xdr:to>
    <xdr:pic>
      <xdr:nvPicPr>
        <xdr:cNvPr id="876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495300</xdr:colOff>
      <xdr:row>57</xdr:row>
      <xdr:rowOff>142875</xdr:rowOff>
    </xdr:to>
    <xdr:pic>
      <xdr:nvPicPr>
        <xdr:cNvPr id="876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76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76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76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77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771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772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9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9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2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2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27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2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2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30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45170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74148.800814000002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8238.7556459999996</v>
      </c>
      <c r="G18" s="89">
        <f>+E18*F18</f>
        <v>74148.800814000002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386681.8269576474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51932.619197660941</v>
      </c>
      <c r="G21" s="89">
        <f>+E21*F21</f>
        <v>140218.07183368455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60855.248178756265</v>
      </c>
      <c r="G22" s="89">
        <f>+E22*F22</f>
        <v>246463.75512396285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2300507.1972344131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67503.145458756262</v>
      </c>
      <c r="G26" s="89">
        <f>+E26*F26</f>
        <v>2300507.1972344131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82998.317257007468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4448.6953260307419</v>
      </c>
      <c r="G29" s="89">
        <f>+E29*F29</f>
        <v>60057.386901415011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3823.4883925987415</v>
      </c>
      <c r="G30" s="89">
        <f>+E30*F30</f>
        <v>22940.930355592449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1282008.6263854359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6563.5577675485738</v>
      </c>
      <c r="G33" s="89">
        <f>+E33*F33</f>
        <v>745620.16239351791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4721.7294365485741</v>
      </c>
      <c r="G34" s="89">
        <f>+E34*F34</f>
        <v>536388.46399191802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4126344.7686485038</v>
      </c>
      <c r="K36" s="194"/>
      <c r="L36" s="196"/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5991452.6040776279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45170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74148.800814000002</v>
      </c>
      <c r="F19" s="89">
        <f>+E19*'4-presupuesto'!H37</f>
        <v>107664.05878192802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107664.05878192802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140218.07183368455</v>
      </c>
      <c r="F20" s="89">
        <f>+E20*'4-presupuesto'!H37</f>
        <v>203596.64030250997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67186.89129982829</v>
      </c>
      <c r="N20" s="153">
        <f t="shared" ref="N20:N26" si="1">+F20-M20</f>
        <v>136409.7490026817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246463.75512396285</v>
      </c>
      <c r="F21" s="89">
        <f>+E21*'4-presupuesto'!H37</f>
        <v>357865.37243999413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118095.57290519807</v>
      </c>
      <c r="N21" s="153">
        <f>+F21-M21</f>
        <v>239769.79953479604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2300507.1972344131</v>
      </c>
      <c r="F22" s="89">
        <f>+E22*'4-presupuesto'!H37</f>
        <v>3340336.4503843682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1102311.0286268415</v>
      </c>
      <c r="N22" s="153">
        <f t="shared" si="1"/>
        <v>2238025.4217575267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60057.386901415011</v>
      </c>
      <c r="F23" s="89">
        <f>+E23*'4-presupuesto'!H37</f>
        <v>87203.325780854604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73355.437646854902</v>
      </c>
      <c r="N23" s="153">
        <f t="shared" si="1"/>
        <v>13847.888133999702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22940.930355592449</v>
      </c>
      <c r="F24" s="89">
        <f>+E24*'4-presupuesto'!H37</f>
        <v>33310.230876320238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20912.162944153846</v>
      </c>
      <c r="N24" s="153">
        <f t="shared" si="1"/>
        <v>12398.067932166392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745620.16239351791</v>
      </c>
      <c r="F25" s="89">
        <f>+E25*'4-presupuesto'!H37</f>
        <v>1082640.4757953882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910717.16823908058</v>
      </c>
      <c r="N25" s="153">
        <f t="shared" si="1"/>
        <v>171923.30755630764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536388.46399191802</v>
      </c>
      <c r="F26" s="89">
        <f>+E26*'4-presupuesto'!H37</f>
        <v>778836.04971626506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390975.69695756509</v>
      </c>
      <c r="N26" s="153">
        <f t="shared" si="1"/>
        <v>387860.35275869997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3307898.6454581069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1653949.3227290534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2023-10-24T13:07:44Z</dcterms:modified>
</cp:coreProperties>
</file>