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11-1" sheetId="1" r:id="rId1"/>
    <sheet name="Mod.11-2" sheetId="2" r:id="rId2"/>
  </sheets>
  <definedNames>
    <definedName name="_xlnm.Print_Area" localSheetId="0">'Mod.11-1'!$A$1:$R$52</definedName>
    <definedName name="_xlnm.Print_Area" localSheetId="1">'Mod.11-2'!$A$1:$R$52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<sst xmlns="http://schemas.openxmlformats.org/spreadsheetml/2006/main" count="106" uniqueCount="53">
  <si>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</si>
  <si>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</si>
  <si>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</si>
  <si>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</si>
  <si>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</si>
  <si>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</si>
  <si>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</si>
  <si>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</si>
  <si>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</si>
  <si>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</si>
  <si>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</si>
  <si>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</si>
  <si>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</si>
  <si>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</si>
  <si>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</si>
  <si>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</si>
  <si>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</si>
  <si>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</si>
  <si>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</si>
  <si>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</si>
  <si>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</si>
  <si>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</si>
  <si>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</si>
  <si>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</si>
  <si>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</si>
  <si>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</si>
  <si>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</si>
  <si>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</si>
  <si>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</si>
  <si>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</si>
  <si>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</si>
  <si>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</si>
  <si>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</si>
  <si>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</si>
  <si>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</si>
  <si>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</si>
  <si>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</si>
  <si>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</si>
  <si>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</si>
  <si>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</si>
  <si>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</si>
  <si>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</si>
  <si>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</si>
  <si>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</si>
  <si>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</si>
  <si>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</si>
  <si>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</si>
  <si>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</si>
  <si>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</si>
  <si>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</si>
  <si>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</si>
  <si>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 xml:space="preserve">Baño - Reforma integral </t>
  </si>
  <si>
    <t>Baño - Reforma parcial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</si>
</sst>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194" fontId="50" fillId="0" borderId="0" xfId="0" applyNumberFormat="1" applyFont="1" applyAlignment="1">
      <alignment/>
    </xf>
    <xf numFmtId="0" fontId="2" fillId="34" borderId="0" xfId="0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421875" style="0" customWidth="1"/>
    <col min="21" max="21" width="9.8515625" style="0" customWidth="1"/>
    <col min="22" max="23" width="6.7109375" style="0" customWidth="1"/>
  </cols>
  <sheetData>
    <row r="5" spans="16:19" ht="33.75" customHeight="1">
      <c r="P5" s="71">
        <v>45170</v>
      </c>
      <c r="Q5" s="71"/>
      <c r="R5" s="7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70" t="s">
        <v>35</v>
      </c>
      <c r="Q9" s="70"/>
      <c r="R9" s="70"/>
    </row>
    <row r="10" spans="1:18" ht="19.5" customHeight="1">
      <c r="A10" s="1" t="s">
        <v>34</v>
      </c>
      <c r="B10" s="10"/>
      <c r="C10" s="10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5"/>
      <c r="Q10" s="57" t="s">
        <v>32</v>
      </c>
      <c r="R10" s="45">
        <v>2023</v>
      </c>
    </row>
    <row r="11" spans="1:18" ht="19.5" customHeight="1">
      <c r="A11" s="66" t="s">
        <v>1</v>
      </c>
      <c r="B11" s="67"/>
      <c r="C11" s="67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11"/>
      <c r="Q11" s="11"/>
      <c r="R11" s="11"/>
    </row>
    <row r="12" spans="1:18" ht="19.5" customHeight="1">
      <c r="A12" s="68" t="s">
        <v>2</v>
      </c>
      <c r="B12" s="69"/>
      <c r="C12" s="69"/>
      <c r="D12" s="82" t="s">
        <v>51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70" t="s">
        <v>43</v>
      </c>
      <c r="Q12" s="70"/>
      <c r="R12" s="70"/>
    </row>
    <row r="13" spans="1:18" ht="19.5" customHeight="1">
      <c r="A13" s="68" t="s">
        <v>3</v>
      </c>
      <c r="B13" s="69"/>
      <c r="C13" s="69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63">
        <v>9</v>
      </c>
      <c r="Q13" s="63"/>
      <c r="R13" s="63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4" t="s">
        <v>33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49" t="s">
        <v>47</v>
      </c>
      <c r="O16" s="9" t="s">
        <v>6</v>
      </c>
      <c r="P16" s="81" t="s">
        <v>5</v>
      </c>
      <c r="Q16" s="81"/>
      <c r="R16" s="8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12441.936915646553</v>
      </c>
      <c r="O18" s="40">
        <f>+N18*$P$13+0</f>
        <v>111977.43224081898</v>
      </c>
      <c r="P18" s="16"/>
      <c r="Q18" s="17"/>
      <c r="R18" s="18">
        <f>+O18/$O$41*100</f>
        <v>1.7673763682007748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45166.48576093362</v>
      </c>
      <c r="O21" s="40">
        <f t="shared" si="0"/>
        <v>406498.37184840254</v>
      </c>
      <c r="P21" s="16"/>
      <c r="Q21" s="17"/>
      <c r="R21" s="18">
        <f t="shared" si="1"/>
        <v>6.415896504680409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23964.953098297163</v>
      </c>
      <c r="O24" s="40">
        <f t="shared" si="0"/>
        <v>215684.57788467448</v>
      </c>
      <c r="P24" s="16"/>
      <c r="Q24" s="17"/>
      <c r="R24" s="18">
        <f t="shared" si="1"/>
        <v>3.404220103198405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1567.188701830858</v>
      </c>
      <c r="O25" s="40">
        <f t="shared" si="0"/>
        <v>14104.698316477723</v>
      </c>
      <c r="P25" s="16"/>
      <c r="Q25" s="17"/>
      <c r="R25" s="18">
        <f t="shared" si="1"/>
        <v>0.2226190580217368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8299.750067468545</v>
      </c>
      <c r="O26" s="40">
        <f t="shared" si="0"/>
        <v>74697.7506072169</v>
      </c>
      <c r="P26" s="16"/>
      <c r="Q26" s="17"/>
      <c r="R26" s="18">
        <f t="shared" si="1"/>
        <v>1.1789789829885517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89670.21717358624</v>
      </c>
      <c r="O27" s="40">
        <f t="shared" si="0"/>
        <v>807031.9545622761</v>
      </c>
      <c r="P27" s="16"/>
      <c r="Q27" s="17"/>
      <c r="R27" s="18">
        <f t="shared" si="1"/>
        <v>12.737648795239211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22241.740979851344</v>
      </c>
      <c r="O28" s="40">
        <f t="shared" si="0"/>
        <v>200175.6688186621</v>
      </c>
      <c r="P28" s="16"/>
      <c r="Q28" s="17"/>
      <c r="R28" s="18">
        <f t="shared" si="1"/>
        <v>3.1594379285107688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4547.618841704717</v>
      </c>
      <c r="O29" s="40">
        <f t="shared" si="0"/>
        <v>40928.56957534245</v>
      </c>
      <c r="P29" s="16"/>
      <c r="Q29" s="17"/>
      <c r="R29" s="18">
        <f t="shared" si="1"/>
        <v>0.6459889747798027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54821.21073615606</v>
      </c>
      <c r="O30" s="40">
        <f t="shared" si="0"/>
        <v>493390.8966254046</v>
      </c>
      <c r="P30" s="16"/>
      <c r="Q30" s="17"/>
      <c r="R30" s="18">
        <f t="shared" si="1"/>
        <v>7.787349589386815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44752.12186788916</v>
      </c>
      <c r="O31" s="40">
        <f t="shared" si="0"/>
        <v>402769.09681100247</v>
      </c>
      <c r="P31" s="16"/>
      <c r="Q31" s="17"/>
      <c r="R31" s="18">
        <f t="shared" si="1"/>
        <v>6.357036139339585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15590.661055006132</v>
      </c>
      <c r="O32" s="40">
        <f t="shared" si="0"/>
        <v>140315.9494950552</v>
      </c>
      <c r="P32" s="16"/>
      <c r="Q32" s="17"/>
      <c r="R32" s="18">
        <f t="shared" si="1"/>
        <v>2.2146524371614777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66751.70947352049</v>
      </c>
      <c r="O33" s="40">
        <f t="shared" si="0"/>
        <v>600765.3852616844</v>
      </c>
      <c r="P33" s="16"/>
      <c r="Q33" s="17"/>
      <c r="R33" s="18">
        <f t="shared" si="1"/>
        <v>9.482076196041637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248913.83327932388</v>
      </c>
      <c r="O34" s="40">
        <f t="shared" si="0"/>
        <v>2240224.499513915</v>
      </c>
      <c r="P34" s="16"/>
      <c r="Q34" s="17"/>
      <c r="R34" s="18">
        <f t="shared" si="1"/>
        <v>35.35819459934013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45963.059038005835</v>
      </c>
      <c r="O38" s="40">
        <f t="shared" si="0"/>
        <v>413667.5313420525</v>
      </c>
      <c r="P38" s="16"/>
      <c r="Q38" s="17"/>
      <c r="R38" s="18">
        <f t="shared" si="1"/>
        <v>6.52904968934792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19285.29270196643</v>
      </c>
      <c r="O39" s="40">
        <f t="shared" si="0"/>
        <v>173567.63431769787</v>
      </c>
      <c r="P39" s="16"/>
      <c r="Q39" s="17"/>
      <c r="R39" s="18">
        <f t="shared" si="1"/>
        <v>2.7394746337627707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6335800.017220683</v>
      </c>
      <c r="P41" s="16"/>
      <c r="Q41" s="17"/>
      <c r="R41" s="18">
        <f>SUM(R18:R39)</f>
        <v>99.99999999999999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703977.7796911871</v>
      </c>
      <c r="P42" s="43"/>
      <c r="Q42" s="44"/>
      <c r="R42" s="44"/>
      <c r="S42" s="59"/>
      <c r="T42" s="56"/>
      <c r="U42" s="56"/>
      <c r="V42" s="62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9199581.625004433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1022175.7361116037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  <mergeCell ref="P5:R5"/>
    <mergeCell ref="D9:O9"/>
    <mergeCell ref="D10:O10"/>
    <mergeCell ref="A9:C9"/>
    <mergeCell ref="P9:R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10.0039062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28125" style="0" customWidth="1"/>
    <col min="21" max="21" width="9.28125" style="0" customWidth="1"/>
    <col min="22" max="22" width="6.57421875" style="0" customWidth="1"/>
  </cols>
  <sheetData>
    <row r="5" spans="16:19" ht="33.75" customHeight="1">
      <c r="P5" s="71">
        <v>45170</v>
      </c>
      <c r="Q5" s="71"/>
      <c r="R5" s="71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2"/>
      <c r="E9" s="73"/>
      <c r="F9" s="73"/>
      <c r="G9" s="73"/>
      <c r="H9" s="73"/>
      <c r="I9" s="73"/>
      <c r="J9" s="73"/>
      <c r="K9" s="73"/>
      <c r="L9" s="73"/>
      <c r="M9" s="73"/>
      <c r="N9" s="73"/>
      <c r="O9" s="74"/>
      <c r="P9" s="70" t="s">
        <v>35</v>
      </c>
      <c r="Q9" s="70"/>
      <c r="R9" s="70"/>
    </row>
    <row r="10" spans="1:18" ht="19.5" customHeight="1">
      <c r="A10" s="1" t="s">
        <v>34</v>
      </c>
      <c r="B10" s="10"/>
      <c r="C10" s="10"/>
      <c r="D10" s="75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7"/>
      <c r="P10" s="5"/>
      <c r="Q10" s="57" t="s">
        <v>32</v>
      </c>
      <c r="R10" s="45">
        <v>2023</v>
      </c>
    </row>
    <row r="11" spans="1:18" ht="19.5" customHeight="1">
      <c r="A11" s="66" t="s">
        <v>1</v>
      </c>
      <c r="B11" s="67"/>
      <c r="C11" s="67"/>
      <c r="D11" s="75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11"/>
      <c r="Q11" s="11"/>
      <c r="R11" s="11"/>
    </row>
    <row r="12" spans="1:18" ht="19.5" customHeight="1">
      <c r="A12" s="68" t="s">
        <v>2</v>
      </c>
      <c r="B12" s="69"/>
      <c r="C12" s="69"/>
      <c r="D12" s="82" t="s">
        <v>52</v>
      </c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  <c r="P12" s="70" t="s">
        <v>43</v>
      </c>
      <c r="Q12" s="70"/>
      <c r="R12" s="70"/>
    </row>
    <row r="13" spans="1:18" ht="19.5" customHeight="1">
      <c r="A13" s="68" t="s">
        <v>3</v>
      </c>
      <c r="B13" s="69"/>
      <c r="C13" s="69"/>
      <c r="D13" s="75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85">
        <v>4.5</v>
      </c>
      <c r="Q13" s="85"/>
      <c r="R13" s="85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64" t="s">
        <v>33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49" t="s">
        <v>47</v>
      </c>
      <c r="O16" s="9" t="s">
        <v>6</v>
      </c>
      <c r="P16" s="81" t="s">
        <v>5</v>
      </c>
      <c r="Q16" s="81"/>
      <c r="R16" s="81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14273.196661267284</v>
      </c>
      <c r="O18" s="40">
        <f>+N18*$P$13+0</f>
        <v>64229.38497570278</v>
      </c>
      <c r="P18" s="16"/>
      <c r="Q18" s="17"/>
      <c r="R18" s="18">
        <f>+O18/$O$41*100</f>
        <v>2.8979598021050808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16623.178006400012</v>
      </c>
      <c r="O24" s="40">
        <f t="shared" si="0"/>
        <v>74804.30102880005</v>
      </c>
      <c r="P24" s="16"/>
      <c r="Q24" s="17"/>
      <c r="R24" s="18">
        <f t="shared" si="1"/>
        <v>3.375088481511003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2350.7830527462875</v>
      </c>
      <c r="O25" s="40">
        <f t="shared" si="0"/>
        <v>10578.523737358293</v>
      </c>
      <c r="P25" s="16"/>
      <c r="Q25" s="17"/>
      <c r="R25" s="18">
        <f t="shared" si="1"/>
        <v>0.47729145418527047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5878.989631123553</v>
      </c>
      <c r="O26" s="40">
        <f t="shared" si="0"/>
        <v>26455.45334005599</v>
      </c>
      <c r="P26" s="16"/>
      <c r="Q26" s="17"/>
      <c r="R26" s="18">
        <f t="shared" si="1"/>
        <v>1.193641202620125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53689.990645564656</v>
      </c>
      <c r="O27" s="40">
        <f t="shared" si="0"/>
        <v>241604.95790504094</v>
      </c>
      <c r="P27" s="16"/>
      <c r="Q27" s="17"/>
      <c r="R27" s="18">
        <f t="shared" si="1"/>
        <v>10.900952208447297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20017.56688186621</v>
      </c>
      <c r="O28" s="40">
        <f t="shared" si="0"/>
        <v>90079.05096839793</v>
      </c>
      <c r="P28" s="16"/>
      <c r="Q28" s="17"/>
      <c r="R28" s="18">
        <f t="shared" si="1"/>
        <v>4.064268540278603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0</v>
      </c>
      <c r="O29" s="40">
        <f t="shared" si="0"/>
        <v>0</v>
      </c>
      <c r="P29" s="16"/>
      <c r="Q29" s="17"/>
      <c r="R29" s="18">
        <f t="shared" si="1"/>
        <v>0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9833.355488918703</v>
      </c>
      <c r="O31" s="40">
        <f t="shared" si="0"/>
        <v>44250.09970013417</v>
      </c>
      <c r="P31" s="16"/>
      <c r="Q31" s="17"/>
      <c r="R31" s="18">
        <f t="shared" si="1"/>
        <v>1.9965162397030691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11278.440349768798</v>
      </c>
      <c r="O32" s="40">
        <f t="shared" si="0"/>
        <v>50752.981573959594</v>
      </c>
      <c r="P32" s="16"/>
      <c r="Q32" s="17"/>
      <c r="R32" s="18">
        <f t="shared" si="1"/>
        <v>2.2899191778646713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25243.194121197106</v>
      </c>
      <c r="O33" s="40">
        <f t="shared" si="0"/>
        <v>113594.37354538697</v>
      </c>
      <c r="P33" s="16"/>
      <c r="Q33" s="17"/>
      <c r="R33" s="18">
        <f t="shared" si="1"/>
        <v>5.125254249349728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314051.7076361541</v>
      </c>
      <c r="O34" s="40">
        <f t="shared" si="0"/>
        <v>1413232.6843626935</v>
      </c>
      <c r="P34" s="16"/>
      <c r="Q34" s="17"/>
      <c r="R34" s="18">
        <f t="shared" si="1"/>
        <v>63.763517459390584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0</v>
      </c>
      <c r="O35" s="40">
        <f t="shared" si="0"/>
        <v>0</v>
      </c>
      <c r="P35" s="16"/>
      <c r="Q35" s="17"/>
      <c r="R35" s="18">
        <f t="shared" si="1"/>
        <v>0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0</v>
      </c>
      <c r="O38" s="40">
        <f t="shared" si="0"/>
        <v>0</v>
      </c>
      <c r="P38" s="16"/>
      <c r="Q38" s="17"/>
      <c r="R38" s="18">
        <f t="shared" si="1"/>
        <v>0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19285.29270196643</v>
      </c>
      <c r="O39" s="40">
        <f t="shared" si="0"/>
        <v>86783.81715884893</v>
      </c>
      <c r="P39" s="16"/>
      <c r="Q39" s="17"/>
      <c r="R39" s="18">
        <f t="shared" si="1"/>
        <v>3.915591184544572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2216365.628296379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492525.6951769731</v>
      </c>
      <c r="P42" s="43"/>
      <c r="Q42" s="44"/>
      <c r="R42" s="44"/>
      <c r="S42" s="59"/>
      <c r="T42" s="56"/>
      <c r="U42" s="56"/>
      <c r="V42" s="61">
        <f>+U42/O42</f>
        <v>0</v>
      </c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3218162.8922863426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715147.309396965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2018-09-18T19:31:41Z</cp:lastPrinted>
  <dcterms:created xsi:type="dcterms:W3CDTF">2013-12-27T15:36:34Z</dcterms:created>
  <dcterms:modified xsi:type="dcterms:W3CDTF">2023-10-14T19:40:42Z</dcterms:modified>
  <cp:category/>
  <cp:version/>
  <cp:contentType/>
  <cp:contentStatus/>
</cp:coreProperties>
</file>