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<sst xmlns="http://schemas.openxmlformats.org/spreadsheetml/2006/main" count="53" uniqueCount="53">
  <si>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</si>
  <si>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</si>
  <si>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</si>
  <si>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</si>
  <si>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</si>
  <si>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</si>
  <si>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</si>
  <si>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</si>
  <si>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</si>
  <si>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</si>
  <si>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</si>
  <si>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</si>
  <si>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</si>
  <si>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</si>
  <si>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</si>
  <si>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</si>
  <si>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</si>
  <si>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</si>
  <si>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</si>
  <si>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</si>
  <si>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</si>
  <si>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</si>
  <si>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</si>
  <si>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</si>
  <si>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</si>
  <si>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</si>
  <si>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</si>
  <si>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</si>
  <si>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</si>
  <si>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</si>
  <si>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</si>
  <si>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</si>
  <si>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</si>
  <si>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</si>
  <si>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</si>
  <si>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</si>
  <si>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</si>
  <si>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</si>
  <si>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</si>
  <si>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</si>
  <si>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</si>
  <si>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</si>
  <si>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</si>
  <si>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</si>
  <si>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</si>
  <si>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</si>
  <si>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</si>
  <si>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</si>
  <si>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</si>
  <si>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</si>
  <si>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</si>
  <si>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</si>
  <si>
    <t>10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</si>
</sst>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0.0000000"/>
    <numFmt numFmtId="195" formatCode="0.00000000"/>
    <numFmt numFmtId="196" formatCode="0.000000"/>
    <numFmt numFmtId="197" formatCode="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3" fillId="0" borderId="0" xfId="0" applyNumberFormat="1" applyFont="1" applyAlignment="1">
      <alignment/>
    </xf>
    <xf numFmtId="191" fontId="13" fillId="0" borderId="0" xfId="0" applyNumberFormat="1" applyFont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8.8515625" style="0" customWidth="1"/>
    <col min="22" max="22" width="5.421875" style="0" customWidth="1"/>
    <col min="23" max="23" width="3.7109375" style="0" customWidth="1"/>
    <col min="24" max="24" width="8.28125" style="0" customWidth="1"/>
  </cols>
  <sheetData>
    <row r="5" spans="16:20" ht="33.75" customHeight="1">
      <c r="P5" s="66">
        <v>45200</v>
      </c>
      <c r="Q5" s="66"/>
      <c r="R5" s="6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3" t="s">
        <v>0</v>
      </c>
      <c r="B9" s="74"/>
      <c r="C9" s="75"/>
      <c r="D9" s="67"/>
      <c r="E9" s="68"/>
      <c r="F9" s="68"/>
      <c r="G9" s="68"/>
      <c r="H9" s="68"/>
      <c r="I9" s="68"/>
      <c r="J9" s="68"/>
      <c r="K9" s="68"/>
      <c r="L9" s="68"/>
      <c r="M9" s="68"/>
      <c r="N9" s="68"/>
      <c r="O9" s="69"/>
      <c r="P9" s="63" t="s">
        <v>35</v>
      </c>
      <c r="Q9" s="63"/>
      <c r="R9" s="63"/>
    </row>
    <row r="10" spans="1:18" ht="19.5" customHeight="1">
      <c r="A10" s="1" t="s">
        <v>34</v>
      </c>
      <c r="B10" s="14"/>
      <c r="C10" s="14"/>
      <c r="D10" s="70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2"/>
      <c r="P10" s="6"/>
      <c r="Q10" s="58" t="s">
        <v>52</v>
      </c>
      <c r="R10" s="46">
        <v>2023</v>
      </c>
    </row>
    <row r="11" spans="1:18" ht="19.5" customHeight="1">
      <c r="A11" s="83" t="s">
        <v>1</v>
      </c>
      <c r="B11" s="84"/>
      <c r="C11" s="84"/>
      <c r="D11" s="70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2"/>
      <c r="P11" s="15"/>
      <c r="Q11" s="15"/>
      <c r="R11" s="15"/>
    </row>
    <row r="12" spans="1:18" ht="19.5" customHeight="1">
      <c r="A12" s="64" t="s">
        <v>2</v>
      </c>
      <c r="B12" s="65"/>
      <c r="C12" s="65"/>
      <c r="D12" s="77" t="s">
        <v>51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9"/>
      <c r="P12" s="63" t="s">
        <v>43</v>
      </c>
      <c r="Q12" s="63"/>
      <c r="R12" s="63"/>
    </row>
    <row r="13" spans="1:18" ht="19.5" customHeight="1">
      <c r="A13" s="64" t="s">
        <v>3</v>
      </c>
      <c r="B13" s="65"/>
      <c r="C13" s="65"/>
      <c r="D13" s="70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 s="80">
        <v>2000</v>
      </c>
      <c r="Q13" s="80"/>
      <c r="R13" s="80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81" t="s">
        <v>33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50" t="s">
        <v>47</v>
      </c>
      <c r="O16" s="13" t="s">
        <v>6</v>
      </c>
      <c r="P16" s="76" t="s">
        <v>5</v>
      </c>
      <c r="Q16" s="76"/>
      <c r="R16" s="76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2479.42391444855</v>
      </c>
      <c r="O18" s="41">
        <f>+N18*$P$13+0</f>
        <v>4958847.8288971</v>
      </c>
      <c r="P18" s="20"/>
      <c r="Q18" s="21"/>
      <c r="R18" s="22">
        <f>+O18/$O$41*100</f>
        <v>1.4374097828108834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1703.80046805903</v>
      </c>
      <c r="O19" s="41">
        <f aca="true" t="shared" si="0" ref="O19:O39">+N19*$P$13+0</f>
        <v>3407600.93611806</v>
      </c>
      <c r="P19" s="20"/>
      <c r="Q19" s="21"/>
      <c r="R19" s="22">
        <f aca="true" t="shared" si="1" ref="R19:R39">+O19/$O$41*100</f>
        <v>0.9877534238797194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89657.65450123973</v>
      </c>
      <c r="O20" s="41">
        <f t="shared" si="0"/>
        <v>179315309.00247946</v>
      </c>
      <c r="P20" s="20"/>
      <c r="Q20" s="21"/>
      <c r="R20" s="22">
        <f t="shared" si="1"/>
        <v>51.97771503814157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10807.643895820418</v>
      </c>
      <c r="O21" s="41">
        <f t="shared" si="0"/>
        <v>21615287.791640837</v>
      </c>
      <c r="P21" s="20"/>
      <c r="Q21" s="21"/>
      <c r="R21" s="22">
        <f t="shared" si="1"/>
        <v>6.265573617508545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274.74020464201783</v>
      </c>
      <c r="O22" s="41">
        <f t="shared" si="0"/>
        <v>549480.4092840357</v>
      </c>
      <c r="P22" s="20"/>
      <c r="Q22" s="21"/>
      <c r="R22" s="22">
        <f t="shared" si="1"/>
        <v>0.1592766188881959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12437.795627420022</v>
      </c>
      <c r="O23" s="41">
        <f t="shared" si="0"/>
        <v>24875591.254840046</v>
      </c>
      <c r="P23" s="20"/>
      <c r="Q23" s="21"/>
      <c r="R23" s="22">
        <f t="shared" si="1"/>
        <v>7.210630262648037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5902.086324393334</v>
      </c>
      <c r="O24" s="41">
        <f t="shared" si="0"/>
        <v>11804172.648786668</v>
      </c>
      <c r="P24" s="20"/>
      <c r="Q24" s="21"/>
      <c r="R24" s="22">
        <f t="shared" si="1"/>
        <v>3.4216482999294513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2807.129724568769</v>
      </c>
      <c r="O25" s="41">
        <f t="shared" si="0"/>
        <v>5614259.449137538</v>
      </c>
      <c r="P25" s="20"/>
      <c r="Q25" s="21"/>
      <c r="R25" s="22">
        <f t="shared" si="1"/>
        <v>1.6273924374936082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2194.0710277532435</v>
      </c>
      <c r="O26" s="41">
        <f t="shared" si="0"/>
        <v>4388142.055506487</v>
      </c>
      <c r="P26" s="20"/>
      <c r="Q26" s="21"/>
      <c r="R26" s="22">
        <f t="shared" si="1"/>
        <v>1.2719806165844276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238.52948814162653</v>
      </c>
      <c r="O27" s="41">
        <f t="shared" si="0"/>
        <v>477058.97628325305</v>
      </c>
      <c r="P27" s="20"/>
      <c r="Q27" s="21"/>
      <c r="R27" s="22">
        <f t="shared" si="1"/>
        <v>0.13828398514092063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12895.649604928736</v>
      </c>
      <c r="O28" s="41">
        <f t="shared" si="0"/>
        <v>25791299.20985747</v>
      </c>
      <c r="P28" s="20"/>
      <c r="Q28" s="21"/>
      <c r="R28" s="22">
        <f t="shared" si="1"/>
        <v>7.476064415531196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517.2736479673194</v>
      </c>
      <c r="O29" s="41">
        <f t="shared" si="0"/>
        <v>1034547.2959346389</v>
      </c>
      <c r="P29" s="20"/>
      <c r="Q29" s="21"/>
      <c r="R29" s="22">
        <f t="shared" si="1"/>
        <v>0.2998818385374281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8703.299848428325</v>
      </c>
      <c r="O30" s="41">
        <f t="shared" si="0"/>
        <v>17406599.69685665</v>
      </c>
      <c r="P30" s="20"/>
      <c r="Q30" s="21"/>
      <c r="R30" s="22">
        <f t="shared" si="1"/>
        <v>5.045610906616489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195.35262470587037</v>
      </c>
      <c r="O31" s="41">
        <f t="shared" si="0"/>
        <v>390705.24941174075</v>
      </c>
      <c r="P31" s="20"/>
      <c r="Q31" s="21"/>
      <c r="R31" s="22">
        <f t="shared" si="1"/>
        <v>0.11325282950352376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7482.738503313672</v>
      </c>
      <c r="O32" s="41">
        <f t="shared" si="0"/>
        <v>14965477.006627344</v>
      </c>
      <c r="P32" s="20"/>
      <c r="Q32" s="21"/>
      <c r="R32" s="22">
        <f t="shared" si="1"/>
        <v>4.33800830273549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6335.798580581738</v>
      </c>
      <c r="O33" s="41">
        <f t="shared" si="0"/>
        <v>12671597.161163475</v>
      </c>
      <c r="P33" s="20"/>
      <c r="Q33" s="21"/>
      <c r="R33" s="22">
        <f t="shared" si="1"/>
        <v>3.6730866426578865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4762.627875940888</v>
      </c>
      <c r="O34" s="41">
        <f t="shared" si="0"/>
        <v>9525255.751881776</v>
      </c>
      <c r="P34" s="20"/>
      <c r="Q34" s="21"/>
      <c r="R34" s="22">
        <f t="shared" si="1"/>
        <v>2.7610639152392946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637.4810320101972</v>
      </c>
      <c r="O38" s="41">
        <f t="shared" si="0"/>
        <v>1274962.0640203943</v>
      </c>
      <c r="P38" s="20"/>
      <c r="Q38" s="21"/>
      <c r="R38" s="22">
        <f t="shared" si="1"/>
        <v>0.3695703128569827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2459.392310766818</v>
      </c>
      <c r="O39" s="41">
        <f t="shared" si="0"/>
        <v>4918784.621533636</v>
      </c>
      <c r="P39" s="20"/>
      <c r="Q39" s="21"/>
      <c r="R39" s="22">
        <f t="shared" si="1"/>
        <v>1.4257967532963576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344984978.4102606</v>
      </c>
      <c r="P41" s="20"/>
      <c r="Q41" s="21"/>
      <c r="R41" s="22">
        <f>SUM(R18:R39)</f>
        <v>100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172492.48920513032</v>
      </c>
      <c r="P42" s="44"/>
      <c r="Q42" s="45"/>
      <c r="R42" s="45"/>
      <c r="T42" s="12"/>
      <c r="U42" s="61"/>
      <c r="V42" s="62">
        <f>+U42/O42</f>
        <v>0</v>
      </c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61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500918188.65169847</v>
      </c>
      <c r="P44" s="44"/>
      <c r="Q44" s="45"/>
      <c r="R44" s="45"/>
      <c r="T44" s="12"/>
      <c r="U44" s="61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61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250459.09432584923</v>
      </c>
      <c r="P46" s="44"/>
      <c r="Q46" s="45"/>
      <c r="R46" s="45"/>
      <c r="T46" s="12"/>
      <c r="U46" s="61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2018-09-18T19:44:56Z</cp:lastPrinted>
  <dcterms:created xsi:type="dcterms:W3CDTF">2013-12-27T15:36:34Z</dcterms:created>
  <dcterms:modified xsi:type="dcterms:W3CDTF">2023-11-14T14:45:12Z</dcterms:modified>
  <cp:category/>
  <cp:version/>
  <cp:contentType/>
  <cp:contentStatus/>
</cp:coreProperties>
</file>