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12-1" sheetId="1" r:id="rId1"/>
    <sheet name="Mod.12-2" sheetId="2" r:id="rId2"/>
  </sheets>
  <definedNames>
    <definedName name="_xlnm.Print_Area" localSheetId="0">'Mod.12-1'!$A$1:$R$52</definedName>
    <definedName name="_xlnm.Print_Area" localSheetId="1">'Mod.12-2'!$A$1:$R$52</definedName>
  </definedNames>
  <calcPr fullCalcOnLoad="1"/>
</workbook>
</file>

<file path=xl/sharedStrings.xml><?xml version="1.0" encoding="utf-8"?>
<sst xmlns="http://schemas.openxmlformats.org/spreadsheetml/2006/main" count="106" uniqueCount="54">
  <si>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</si>
  <si>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</si>
  <si>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</si>
  <si>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</si>
  <si>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</si>
  <si>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</si>
  <si>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</si>
  <si>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</si>
  <si>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</si>
  <si>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</si>
  <si>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</si>
  <si>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</si>
  <si>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</si>
  <si>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</si>
  <si>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</si>
  <si>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</si>
  <si>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</si>
  <si>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</si>
  <si>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</si>
  <si>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</si>
  <si>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</si>
  <si>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</si>
  <si>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</si>
  <si>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</si>
  <si>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</si>
  <si>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</si>
  <si>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</si>
  <si>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</si>
  <si>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</si>
  <si>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</si>
  <si>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</si>
  <si>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</si>
  <si>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</si>
  <si>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</si>
  <si>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</si>
  <si>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</si>
  <si>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</si>
  <si>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</si>
  <si>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</si>
  <si>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</si>
  <si>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</si>
  <si>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</si>
  <si>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</si>
  <si>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</si>
  <si>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</si>
  <si>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</si>
  <si>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</si>
  <si>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</si>
  <si>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</si>
  <si>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</si>
  <si>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</si>
  <si>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Cocina - Reforma parcial</t>
  </si>
  <si>
    <t xml:space="preserve">Cocina - Reforma integral </t>
  </si>
  <si>
    <t>11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</si>
</sst>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</numFmts>
  <fonts count="5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>
      <alignment horizontal="center" vertical="center"/>
    </xf>
    <xf numFmtId="2" fontId="3" fillId="36" borderId="14" xfId="0" applyNumberFormat="1" applyFont="1" applyFill="1" applyBorder="1" applyAlignment="1">
      <alignment horizontal="center" vertical="center"/>
    </xf>
    <xf numFmtId="2" fontId="3" fillId="36" borderId="17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/>
    </xf>
    <xf numFmtId="193" fontId="50" fillId="0" borderId="0" xfId="0" applyNumberFormat="1" applyFont="1" applyAlignment="1">
      <alignment/>
    </xf>
    <xf numFmtId="193" fontId="51" fillId="0" borderId="0" xfId="0" applyNumberFormat="1" applyFont="1" applyAlignment="1">
      <alignment/>
    </xf>
    <xf numFmtId="194" fontId="3" fillId="0" borderId="0" xfId="0" applyNumberFormat="1" applyFont="1" applyAlignment="1">
      <alignment/>
    </xf>
    <xf numFmtId="194" fontId="50" fillId="0" borderId="0" xfId="0" applyNumberFormat="1" applyFont="1" applyAlignment="1">
      <alignment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2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1" fontId="2" fillId="34" borderId="0" xfId="0" applyNumberFormat="1" applyFont="1" applyFill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161925</xdr:rowOff>
    </xdr:from>
    <xdr:to>
      <xdr:col>14</xdr:col>
      <xdr:colOff>276225</xdr:colOff>
      <xdr:row>6</xdr:row>
      <xdr:rowOff>0</xdr:rowOff>
    </xdr:to>
    <xdr:pic>
      <xdr:nvPicPr>
        <xdr:cNvPr id="2" name="Imagen 4" descr="tit_costos_rubr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17</xdr:col>
      <xdr:colOff>447675</xdr:colOff>
      <xdr:row>51</xdr:row>
      <xdr:rowOff>57150</xdr:rowOff>
    </xdr:to>
    <xdr:pic>
      <xdr:nvPicPr>
        <xdr:cNvPr id="3" name="Imagen 10" descr="pie planilla comput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2962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0.140625" style="0" customWidth="1"/>
    <col min="21" max="21" width="9.8515625" style="0" customWidth="1"/>
    <col min="22" max="23" width="6.7109375" style="0" customWidth="1"/>
  </cols>
  <sheetData>
    <row r="5" spans="16:19" ht="33.75" customHeight="1">
      <c r="P5" s="59">
        <v>45231</v>
      </c>
      <c r="Q5" s="59"/>
      <c r="R5" s="59"/>
      <c r="S5" s="47"/>
    </row>
    <row r="6" spans="16:18" ht="20.25">
      <c r="P6" s="6"/>
      <c r="Q6" s="6"/>
      <c r="R6" s="6"/>
    </row>
    <row r="8" ht="8.25" customHeight="1"/>
    <row r="9" spans="1:18" ht="19.5" customHeight="1">
      <c r="A9" s="66" t="s">
        <v>0</v>
      </c>
      <c r="B9" s="67"/>
      <c r="C9" s="68"/>
      <c r="D9" s="60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  <c r="P9" s="69" t="s">
        <v>35</v>
      </c>
      <c r="Q9" s="69"/>
      <c r="R9" s="69"/>
    </row>
    <row r="10" spans="1:18" ht="19.5" customHeight="1">
      <c r="A10" s="1" t="s">
        <v>34</v>
      </c>
      <c r="B10" s="10"/>
      <c r="C10" s="10"/>
      <c r="D10" s="63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5"/>
      <c r="P10" s="5"/>
      <c r="Q10" s="53" t="s">
        <v>53</v>
      </c>
      <c r="R10" s="42">
        <v>2023</v>
      </c>
    </row>
    <row r="11" spans="1:18" ht="19.5" customHeight="1">
      <c r="A11" s="79" t="s">
        <v>1</v>
      </c>
      <c r="B11" s="80"/>
      <c r="C11" s="80"/>
      <c r="D11" s="63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5"/>
      <c r="P11" s="11"/>
      <c r="Q11" s="11"/>
      <c r="R11" s="11"/>
    </row>
    <row r="12" spans="1:18" ht="19.5" customHeight="1">
      <c r="A12" s="71" t="s">
        <v>2</v>
      </c>
      <c r="B12" s="72"/>
      <c r="C12" s="72"/>
      <c r="D12" s="73" t="s">
        <v>52</v>
      </c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5"/>
      <c r="P12" s="69" t="s">
        <v>43</v>
      </c>
      <c r="Q12" s="69"/>
      <c r="R12" s="69"/>
    </row>
    <row r="13" spans="1:18" ht="19.5" customHeight="1">
      <c r="A13" s="71" t="s">
        <v>3</v>
      </c>
      <c r="B13" s="72"/>
      <c r="C13" s="72"/>
      <c r="D13" s="6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5"/>
      <c r="P13" s="76">
        <v>10.5</v>
      </c>
      <c r="Q13" s="76"/>
      <c r="R13" s="76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77" t="s">
        <v>33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46" t="s">
        <v>47</v>
      </c>
      <c r="O16" s="9" t="s">
        <v>6</v>
      </c>
      <c r="P16" s="70" t="s">
        <v>5</v>
      </c>
      <c r="Q16" s="70"/>
      <c r="R16" s="70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48">
        <v>10753.563750433066</v>
      </c>
      <c r="O18" s="37">
        <f>+N18*$P$13+0</f>
        <v>112912.4193795472</v>
      </c>
      <c r="P18" s="16"/>
      <c r="Q18" s="17"/>
      <c r="R18" s="18">
        <f>+O18/$O$41*100</f>
        <v>1.5321077874712514</v>
      </c>
      <c r="S18" s="55"/>
      <c r="T18" s="52"/>
      <c r="U18" s="52"/>
      <c r="V18" s="54"/>
    </row>
    <row r="19" spans="1:22" ht="12.75">
      <c r="A19" s="15" t="s">
        <v>25</v>
      </c>
      <c r="B19" s="26" t="s">
        <v>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49">
        <v>0</v>
      </c>
      <c r="O19" s="37">
        <f aca="true" t="shared" si="0" ref="O19:O39">+N19*$P$13+0</f>
        <v>0</v>
      </c>
      <c r="P19" s="16"/>
      <c r="Q19" s="17"/>
      <c r="R19" s="18">
        <f aca="true" t="shared" si="1" ref="R19:R39">+O19/$O$41*100</f>
        <v>0</v>
      </c>
      <c r="S19" s="55"/>
      <c r="T19" s="52"/>
      <c r="U19" s="52"/>
      <c r="V19" s="54"/>
    </row>
    <row r="20" spans="1:22" ht="12.75">
      <c r="A20" s="15" t="s">
        <v>26</v>
      </c>
      <c r="B20" s="26" t="s">
        <v>39</v>
      </c>
      <c r="C20" s="26"/>
      <c r="D20" s="26"/>
      <c r="E20" s="26"/>
      <c r="F20" s="26"/>
      <c r="G20" s="26"/>
      <c r="H20" s="26"/>
      <c r="I20" s="26"/>
      <c r="J20" s="26"/>
      <c r="K20" s="27"/>
      <c r="L20" s="26"/>
      <c r="M20" s="26"/>
      <c r="N20" s="49">
        <v>0</v>
      </c>
      <c r="O20" s="37">
        <f t="shared" si="0"/>
        <v>0</v>
      </c>
      <c r="P20" s="16"/>
      <c r="Q20" s="17"/>
      <c r="R20" s="18">
        <f t="shared" si="1"/>
        <v>0</v>
      </c>
      <c r="S20" s="55"/>
      <c r="T20" s="52"/>
      <c r="U20" s="52"/>
      <c r="V20" s="54"/>
    </row>
    <row r="21" spans="1:22" ht="12.75">
      <c r="A21" s="15" t="s">
        <v>27</v>
      </c>
      <c r="B21" s="26" t="s">
        <v>8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49">
        <v>0</v>
      </c>
      <c r="O21" s="37">
        <f t="shared" si="0"/>
        <v>0</v>
      </c>
      <c r="P21" s="16"/>
      <c r="Q21" s="17"/>
      <c r="R21" s="18">
        <f t="shared" si="1"/>
        <v>0</v>
      </c>
      <c r="S21" s="55"/>
      <c r="T21" s="52"/>
      <c r="U21" s="52"/>
      <c r="V21" s="54"/>
    </row>
    <row r="22" spans="1:22" ht="12.75">
      <c r="A22" s="15" t="s">
        <v>28</v>
      </c>
      <c r="B22" s="26" t="s">
        <v>9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49">
        <v>0</v>
      </c>
      <c r="O22" s="37">
        <f t="shared" si="0"/>
        <v>0</v>
      </c>
      <c r="P22" s="16"/>
      <c r="Q22" s="17"/>
      <c r="R22" s="18">
        <f t="shared" si="1"/>
        <v>0</v>
      </c>
      <c r="S22" s="55"/>
      <c r="T22" s="52"/>
      <c r="U22" s="52"/>
      <c r="V22" s="54"/>
    </row>
    <row r="23" spans="1:22" ht="12.75">
      <c r="A23" s="15" t="s">
        <v>29</v>
      </c>
      <c r="B23" s="26" t="s">
        <v>10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49">
        <v>0</v>
      </c>
      <c r="O23" s="37">
        <f t="shared" si="0"/>
        <v>0</v>
      </c>
      <c r="P23" s="16"/>
      <c r="Q23" s="17"/>
      <c r="R23" s="18">
        <f t="shared" si="1"/>
        <v>0</v>
      </c>
      <c r="S23" s="55"/>
      <c r="T23" s="52"/>
      <c r="U23" s="52"/>
      <c r="V23" s="54"/>
    </row>
    <row r="24" spans="1:22" ht="12.75">
      <c r="A24" s="15" t="s">
        <v>30</v>
      </c>
      <c r="B24" s="26" t="s">
        <v>11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49">
        <v>15507.171402794691</v>
      </c>
      <c r="O24" s="37">
        <f t="shared" si="0"/>
        <v>162825.29972934426</v>
      </c>
      <c r="P24" s="16"/>
      <c r="Q24" s="17"/>
      <c r="R24" s="18">
        <f t="shared" si="1"/>
        <v>2.209375293554793</v>
      </c>
      <c r="S24" s="55"/>
      <c r="T24" s="52"/>
      <c r="U24" s="52"/>
      <c r="V24" s="54"/>
    </row>
    <row r="25" spans="1:22" ht="12.75">
      <c r="A25" s="15" t="s">
        <v>31</v>
      </c>
      <c r="B25" s="26" t="s">
        <v>12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49">
        <v>1629.4115380496487</v>
      </c>
      <c r="O25" s="37">
        <f t="shared" si="0"/>
        <v>17108.82114952131</v>
      </c>
      <c r="P25" s="16"/>
      <c r="Q25" s="17"/>
      <c r="R25" s="18">
        <f t="shared" si="1"/>
        <v>0.23214946824868546</v>
      </c>
      <c r="S25" s="55"/>
      <c r="T25" s="52"/>
      <c r="U25" s="52"/>
      <c r="V25" s="54"/>
    </row>
    <row r="26" spans="1:22" ht="12.75">
      <c r="A26" s="15" t="s">
        <v>32</v>
      </c>
      <c r="B26" s="26" t="s">
        <v>13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49">
        <v>9101.81120996704</v>
      </c>
      <c r="O26" s="37">
        <f t="shared" si="0"/>
        <v>95569.01770465392</v>
      </c>
      <c r="P26" s="16"/>
      <c r="Q26" s="17"/>
      <c r="R26" s="18">
        <f t="shared" si="1"/>
        <v>1.2967752978004197</v>
      </c>
      <c r="S26" s="55"/>
      <c r="T26" s="52"/>
      <c r="U26" s="52"/>
      <c r="V26" s="54"/>
    </row>
    <row r="27" spans="1:22" ht="12.75">
      <c r="A27" s="15">
        <v>10</v>
      </c>
      <c r="B27" s="26" t="s">
        <v>14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49">
        <v>76478.6345241619</v>
      </c>
      <c r="O27" s="37">
        <f t="shared" si="0"/>
        <v>803025.6625036999</v>
      </c>
      <c r="P27" s="16"/>
      <c r="Q27" s="17"/>
      <c r="R27" s="18">
        <f t="shared" si="1"/>
        <v>10.896249303856813</v>
      </c>
      <c r="S27" s="55"/>
      <c r="T27" s="52"/>
      <c r="U27" s="52"/>
      <c r="V27" s="54"/>
    </row>
    <row r="28" spans="1:22" ht="12.75">
      <c r="A28" s="15">
        <v>11</v>
      </c>
      <c r="B28" s="26" t="s">
        <v>15</v>
      </c>
      <c r="C28" s="26"/>
      <c r="D28" s="26"/>
      <c r="E28" s="26"/>
      <c r="F28" s="27"/>
      <c r="G28" s="26"/>
      <c r="H28" s="26"/>
      <c r="I28" s="26"/>
      <c r="J28" s="26"/>
      <c r="K28" s="26"/>
      <c r="L28" s="26"/>
      <c r="M28" s="26"/>
      <c r="N28" s="49">
        <v>30924.063127657522</v>
      </c>
      <c r="O28" s="37">
        <f t="shared" si="0"/>
        <v>324702.66284040397</v>
      </c>
      <c r="P28" s="16"/>
      <c r="Q28" s="17"/>
      <c r="R28" s="18">
        <f t="shared" si="1"/>
        <v>4.405888042113353</v>
      </c>
      <c r="S28" s="55"/>
      <c r="T28" s="52"/>
      <c r="U28" s="52"/>
      <c r="V28" s="54"/>
    </row>
    <row r="29" spans="1:22" ht="12.75">
      <c r="A29" s="15">
        <v>12</v>
      </c>
      <c r="B29" s="26" t="s">
        <v>16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49">
        <v>3513.4417264091426</v>
      </c>
      <c r="O29" s="37">
        <f t="shared" si="0"/>
        <v>36891.138127296</v>
      </c>
      <c r="P29" s="16"/>
      <c r="Q29" s="17"/>
      <c r="R29" s="18">
        <f t="shared" si="1"/>
        <v>0.5005755817127232</v>
      </c>
      <c r="S29" s="55"/>
      <c r="T29" s="52"/>
      <c r="U29" s="52"/>
      <c r="V29" s="54"/>
    </row>
    <row r="30" spans="1:22" ht="12.75">
      <c r="A30" s="15">
        <v>13</v>
      </c>
      <c r="B30" s="26" t="s">
        <v>17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49">
        <v>0</v>
      </c>
      <c r="O30" s="37">
        <f t="shared" si="0"/>
        <v>0</v>
      </c>
      <c r="P30" s="16"/>
      <c r="Q30" s="17"/>
      <c r="R30" s="18">
        <f t="shared" si="1"/>
        <v>0</v>
      </c>
      <c r="S30" s="55"/>
      <c r="T30" s="52"/>
      <c r="U30" s="52"/>
      <c r="V30" s="54"/>
    </row>
    <row r="31" spans="1:22" ht="12.75">
      <c r="A31" s="15">
        <v>14</v>
      </c>
      <c r="B31" s="26" t="s">
        <v>18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49">
        <v>0</v>
      </c>
      <c r="O31" s="37">
        <f t="shared" si="0"/>
        <v>0</v>
      </c>
      <c r="P31" s="16"/>
      <c r="Q31" s="17"/>
      <c r="R31" s="18">
        <f t="shared" si="1"/>
        <v>0</v>
      </c>
      <c r="S31" s="55"/>
      <c r="T31" s="52"/>
      <c r="U31" s="52"/>
      <c r="V31" s="54"/>
    </row>
    <row r="32" spans="1:22" ht="12.75">
      <c r="A32" s="15">
        <v>15</v>
      </c>
      <c r="B32" s="26" t="s">
        <v>19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49">
        <v>11331.403857620895</v>
      </c>
      <c r="O32" s="37">
        <f t="shared" si="0"/>
        <v>118979.74050501939</v>
      </c>
      <c r="P32" s="16"/>
      <c r="Q32" s="17"/>
      <c r="R32" s="18">
        <f t="shared" si="1"/>
        <v>1.6144352231643762</v>
      </c>
      <c r="S32" s="55"/>
      <c r="T32" s="52"/>
      <c r="U32" s="52"/>
      <c r="V32" s="54"/>
    </row>
    <row r="33" spans="1:22" ht="12.75">
      <c r="A33" s="15">
        <v>16</v>
      </c>
      <c r="B33" s="26" t="s">
        <v>40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49">
        <v>72484.8612955476</v>
      </c>
      <c r="O33" s="37">
        <f t="shared" si="0"/>
        <v>761091.0436032498</v>
      </c>
      <c r="P33" s="16"/>
      <c r="Q33" s="17"/>
      <c r="R33" s="18">
        <f t="shared" si="1"/>
        <v>10.327238768655612</v>
      </c>
      <c r="S33" s="55"/>
      <c r="T33" s="52"/>
      <c r="U33" s="52"/>
      <c r="V33" s="54"/>
    </row>
    <row r="34" spans="1:22" ht="12.75">
      <c r="A34" s="15">
        <v>17</v>
      </c>
      <c r="B34" s="26" t="s">
        <v>41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49">
        <v>103411.17411495683</v>
      </c>
      <c r="O34" s="37">
        <f t="shared" si="0"/>
        <v>1085817.3282070467</v>
      </c>
      <c r="P34" s="16"/>
      <c r="Q34" s="17"/>
      <c r="R34" s="18">
        <f t="shared" si="1"/>
        <v>14.733447334302575</v>
      </c>
      <c r="S34" s="55"/>
      <c r="T34" s="52"/>
      <c r="U34" s="52"/>
      <c r="V34" s="54"/>
    </row>
    <row r="35" spans="1:22" ht="12.75">
      <c r="A35" s="15">
        <v>18</v>
      </c>
      <c r="B35" s="26" t="s">
        <v>45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49">
        <v>157530.36703939654</v>
      </c>
      <c r="O35" s="37">
        <f t="shared" si="0"/>
        <v>1654068.8539136637</v>
      </c>
      <c r="P35" s="16"/>
      <c r="Q35" s="17"/>
      <c r="R35" s="18">
        <f t="shared" si="1"/>
        <v>22.444048104010562</v>
      </c>
      <c r="S35" s="55"/>
      <c r="T35" s="52"/>
      <c r="U35" s="52"/>
      <c r="V35" s="54"/>
    </row>
    <row r="36" spans="1:22" ht="12.75">
      <c r="A36" s="15">
        <v>19</v>
      </c>
      <c r="B36" s="26" t="s">
        <v>44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50">
        <v>0</v>
      </c>
      <c r="O36" s="37">
        <f>+N36*$P$13+0</f>
        <v>0</v>
      </c>
      <c r="P36" s="16"/>
      <c r="Q36" s="17"/>
      <c r="R36" s="18">
        <f t="shared" si="1"/>
        <v>0</v>
      </c>
      <c r="S36" s="55"/>
      <c r="T36" s="52"/>
      <c r="U36" s="52"/>
      <c r="V36" s="54"/>
    </row>
    <row r="37" spans="1:22" ht="12.75">
      <c r="A37" s="15">
        <v>20</v>
      </c>
      <c r="B37" s="26" t="s">
        <v>42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49">
        <v>0</v>
      </c>
      <c r="O37" s="37">
        <f t="shared" si="0"/>
        <v>0</v>
      </c>
      <c r="P37" s="16"/>
      <c r="Q37" s="17"/>
      <c r="R37" s="18">
        <f t="shared" si="1"/>
        <v>0</v>
      </c>
      <c r="S37" s="55"/>
      <c r="T37" s="52"/>
      <c r="U37" s="52"/>
      <c r="V37" s="54"/>
    </row>
    <row r="38" spans="1:22" ht="12.75">
      <c r="A38" s="15">
        <v>21</v>
      </c>
      <c r="B38" s="26" t="s">
        <v>20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49">
        <v>193339.2908166891</v>
      </c>
      <c r="O38" s="37">
        <f t="shared" si="0"/>
        <v>2030062.5535752357</v>
      </c>
      <c r="P38" s="16"/>
      <c r="Q38" s="17"/>
      <c r="R38" s="18">
        <f t="shared" si="1"/>
        <v>27.545903847223595</v>
      </c>
      <c r="S38" s="55"/>
      <c r="T38" s="52"/>
      <c r="U38" s="52"/>
      <c r="V38" s="54"/>
    </row>
    <row r="39" spans="1:22" ht="12.75">
      <c r="A39" s="15">
        <v>22</v>
      </c>
      <c r="B39" s="28" t="s">
        <v>21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51">
        <v>15875.171871449702</v>
      </c>
      <c r="O39" s="37">
        <f t="shared" si="0"/>
        <v>166689.30465022186</v>
      </c>
      <c r="P39" s="16"/>
      <c r="Q39" s="17"/>
      <c r="R39" s="18">
        <f t="shared" si="1"/>
        <v>2.261805947885243</v>
      </c>
      <c r="S39" s="55"/>
      <c r="T39" s="52"/>
      <c r="U39" s="52"/>
      <c r="V39" s="54"/>
    </row>
    <row r="40" spans="1:22" ht="12.75">
      <c r="A40" s="1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4"/>
      <c r="P40" s="20"/>
      <c r="Q40" s="20"/>
      <c r="R40" s="21"/>
      <c r="S40" s="56"/>
      <c r="T40" s="52"/>
      <c r="U40" s="52"/>
      <c r="V40" s="54"/>
    </row>
    <row r="41" spans="1:22" ht="12.75">
      <c r="A41" s="14"/>
      <c r="B41" s="30" t="s">
        <v>37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8">
        <f>SUM(O18:O39)</f>
        <v>7369743.845888903</v>
      </c>
      <c r="P41" s="16"/>
      <c r="Q41" s="17"/>
      <c r="R41" s="18">
        <f>SUM(R18:R39)</f>
        <v>100</v>
      </c>
      <c r="S41" s="56"/>
      <c r="T41" s="52"/>
      <c r="U41" s="52"/>
      <c r="V41" s="54"/>
    </row>
    <row r="42" spans="1:22" ht="12.75">
      <c r="A42" s="14"/>
      <c r="B42" s="32" t="s">
        <v>22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7">
        <f>+O41/P13</f>
        <v>701880.3662751337</v>
      </c>
      <c r="P42" s="40"/>
      <c r="Q42" s="41"/>
      <c r="R42" s="41"/>
      <c r="S42" s="55"/>
      <c r="T42" s="52"/>
      <c r="U42" s="52"/>
      <c r="V42" s="58">
        <f>+U42/O42</f>
        <v>0</v>
      </c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2"/>
      <c r="U43" s="52"/>
      <c r="V43" s="54"/>
    </row>
    <row r="44" spans="1:22" ht="12.75">
      <c r="A44" s="14"/>
      <c r="B44" s="8" t="s">
        <v>38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8">
        <f>+O41*O45</f>
        <v>10700868.06423069</v>
      </c>
      <c r="P44" s="40"/>
      <c r="Q44" s="41"/>
      <c r="R44" s="41"/>
      <c r="T44" s="52"/>
      <c r="U44" s="52"/>
      <c r="V44" s="54"/>
    </row>
    <row r="45" spans="1:22" ht="7.5" customHeight="1">
      <c r="A45" s="14"/>
      <c r="B45" s="35" t="s">
        <v>46</v>
      </c>
      <c r="C45" s="31"/>
      <c r="D45" s="31"/>
      <c r="E45" s="31"/>
      <c r="F45" s="31"/>
      <c r="G45" s="31"/>
      <c r="H45" s="31"/>
      <c r="I45" s="31"/>
      <c r="J45" s="36">
        <v>10</v>
      </c>
      <c r="K45" s="36">
        <v>10</v>
      </c>
      <c r="L45" s="36">
        <v>21</v>
      </c>
      <c r="M45" s="31"/>
      <c r="N45" s="31"/>
      <c r="O45" s="39">
        <f>(1+J45/100+K45/100)*(1+L45/100)</f>
        <v>1.4520000000000002</v>
      </c>
      <c r="P45" s="40"/>
      <c r="Q45" s="41"/>
      <c r="R45" s="41"/>
      <c r="T45" s="52"/>
      <c r="U45" s="52"/>
      <c r="V45" s="54"/>
    </row>
    <row r="46" spans="1:22" ht="12.75">
      <c r="A46" s="14"/>
      <c r="B46" s="32" t="s">
        <v>23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7">
        <f>+O44/P13</f>
        <v>1019130.2918314943</v>
      </c>
      <c r="P46" s="40"/>
      <c r="Q46" s="41"/>
      <c r="R46" s="41"/>
      <c r="T46" s="52"/>
      <c r="U46" s="52"/>
      <c r="V46" s="57"/>
    </row>
    <row r="47" spans="2:22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V47" s="54"/>
    </row>
    <row r="54" spans="1:17" ht="12.75">
      <c r="A54" s="45" t="s">
        <v>49</v>
      </c>
      <c r="B54" s="43"/>
      <c r="C54" s="43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</row>
    <row r="55" spans="1:17" ht="12.75">
      <c r="A55" s="45" t="s">
        <v>48</v>
      </c>
      <c r="B55" s="43"/>
      <c r="C55" s="43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</row>
    <row r="56" spans="1:19" ht="12.75">
      <c r="A56" s="45" t="s">
        <v>50</v>
      </c>
      <c r="B56" s="43"/>
      <c r="C56" s="43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</row>
    <row r="57" spans="1:19" ht="12.75">
      <c r="A57" s="45"/>
      <c r="B57" s="43"/>
      <c r="C57" s="43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</row>
    <row r="58" spans="1:19" ht="12.75">
      <c r="A58" s="45"/>
      <c r="B58" s="43"/>
      <c r="C58" s="43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</row>
  </sheetData>
  <sheetProtection formatCells="0"/>
  <mergeCells count="15">
    <mergeCell ref="P13:R13"/>
    <mergeCell ref="B16:M16"/>
    <mergeCell ref="A11:C11"/>
    <mergeCell ref="A13:C13"/>
    <mergeCell ref="P12:R12"/>
    <mergeCell ref="P5:R5"/>
    <mergeCell ref="D9:O9"/>
    <mergeCell ref="D10:O10"/>
    <mergeCell ref="A9:C9"/>
    <mergeCell ref="P9:R9"/>
    <mergeCell ref="P16:R16"/>
    <mergeCell ref="A12:C12"/>
    <mergeCell ref="D11:O11"/>
    <mergeCell ref="D12:O12"/>
    <mergeCell ref="D13:O13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2812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8515625" style="0" customWidth="1"/>
    <col min="21" max="21" width="8.28125" style="0" customWidth="1"/>
    <col min="22" max="22" width="6.57421875" style="0" customWidth="1"/>
  </cols>
  <sheetData>
    <row r="5" spans="16:19" ht="33.75" customHeight="1">
      <c r="P5" s="59">
        <v>45231</v>
      </c>
      <c r="Q5" s="59"/>
      <c r="R5" s="59"/>
      <c r="S5" s="47"/>
    </row>
    <row r="6" spans="16:18" ht="20.25">
      <c r="P6" s="6"/>
      <c r="Q6" s="6"/>
      <c r="R6" s="6"/>
    </row>
    <row r="8" ht="8.25" customHeight="1"/>
    <row r="9" spans="1:18" ht="19.5" customHeight="1">
      <c r="A9" s="66" t="s">
        <v>0</v>
      </c>
      <c r="B9" s="67"/>
      <c r="C9" s="68"/>
      <c r="D9" s="60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  <c r="P9" s="69" t="s">
        <v>35</v>
      </c>
      <c r="Q9" s="69"/>
      <c r="R9" s="69"/>
    </row>
    <row r="10" spans="1:18" ht="19.5" customHeight="1">
      <c r="A10" s="1" t="s">
        <v>34</v>
      </c>
      <c r="B10" s="10"/>
      <c r="C10" s="10"/>
      <c r="D10" s="63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5"/>
      <c r="P10" s="5"/>
      <c r="Q10" s="53" t="s">
        <v>53</v>
      </c>
      <c r="R10" s="42">
        <v>2023</v>
      </c>
    </row>
    <row r="11" spans="1:18" ht="19.5" customHeight="1">
      <c r="A11" s="79" t="s">
        <v>1</v>
      </c>
      <c r="B11" s="80"/>
      <c r="C11" s="80"/>
      <c r="D11" s="63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5"/>
      <c r="P11" s="11"/>
      <c r="Q11" s="11"/>
      <c r="R11" s="11"/>
    </row>
    <row r="12" spans="1:18" ht="19.5" customHeight="1">
      <c r="A12" s="71" t="s">
        <v>2</v>
      </c>
      <c r="B12" s="72"/>
      <c r="C12" s="72"/>
      <c r="D12" s="73" t="s">
        <v>51</v>
      </c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5"/>
      <c r="P12" s="69" t="s">
        <v>43</v>
      </c>
      <c r="Q12" s="69"/>
      <c r="R12" s="69"/>
    </row>
    <row r="13" spans="1:18" ht="19.5" customHeight="1">
      <c r="A13" s="71" t="s">
        <v>3</v>
      </c>
      <c r="B13" s="72"/>
      <c r="C13" s="72"/>
      <c r="D13" s="6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5"/>
      <c r="P13" s="81">
        <v>7</v>
      </c>
      <c r="Q13" s="81"/>
      <c r="R13" s="81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77" t="s">
        <v>33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46" t="s">
        <v>47</v>
      </c>
      <c r="O16" s="9" t="s">
        <v>6</v>
      </c>
      <c r="P16" s="70" t="s">
        <v>5</v>
      </c>
      <c r="Q16" s="70"/>
      <c r="R16" s="70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48">
        <v>6662.012747074531</v>
      </c>
      <c r="O18" s="37">
        <f>+N18*$P$13+0</f>
        <v>46634.08922952172</v>
      </c>
      <c r="P18" s="16"/>
      <c r="Q18" s="17"/>
      <c r="R18" s="18">
        <f>+O18/$O$41*100</f>
        <v>1.4784555546722102</v>
      </c>
      <c r="S18" s="55"/>
      <c r="T18" s="52"/>
      <c r="U18" s="52"/>
      <c r="V18" s="54"/>
    </row>
    <row r="19" spans="1:22" ht="12.75">
      <c r="A19" s="15" t="s">
        <v>25</v>
      </c>
      <c r="B19" s="26" t="s">
        <v>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49">
        <v>0</v>
      </c>
      <c r="O19" s="37">
        <f aca="true" t="shared" si="0" ref="O19:O39">+N19*$P$13+0</f>
        <v>0</v>
      </c>
      <c r="P19" s="16"/>
      <c r="Q19" s="17"/>
      <c r="R19" s="18">
        <f aca="true" t="shared" si="1" ref="R19:R39">+O19/$O$41*100</f>
        <v>0</v>
      </c>
      <c r="S19" s="55"/>
      <c r="T19" s="52"/>
      <c r="U19" s="52"/>
      <c r="V19" s="54"/>
    </row>
    <row r="20" spans="1:22" ht="12.75">
      <c r="A20" s="15" t="s">
        <v>26</v>
      </c>
      <c r="B20" s="26" t="s">
        <v>39</v>
      </c>
      <c r="C20" s="26"/>
      <c r="D20" s="26"/>
      <c r="E20" s="26"/>
      <c r="F20" s="26"/>
      <c r="G20" s="26"/>
      <c r="H20" s="26"/>
      <c r="I20" s="26"/>
      <c r="J20" s="26"/>
      <c r="K20" s="27"/>
      <c r="L20" s="26"/>
      <c r="M20" s="26"/>
      <c r="N20" s="49">
        <v>0</v>
      </c>
      <c r="O20" s="37">
        <f t="shared" si="0"/>
        <v>0</v>
      </c>
      <c r="P20" s="16"/>
      <c r="Q20" s="17"/>
      <c r="R20" s="18">
        <f t="shared" si="1"/>
        <v>0</v>
      </c>
      <c r="S20" s="55"/>
      <c r="T20" s="52"/>
      <c r="U20" s="52"/>
      <c r="V20" s="54"/>
    </row>
    <row r="21" spans="1:22" ht="12.75">
      <c r="A21" s="15" t="s">
        <v>27</v>
      </c>
      <c r="B21" s="26" t="s">
        <v>8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49">
        <v>0</v>
      </c>
      <c r="O21" s="37">
        <f t="shared" si="0"/>
        <v>0</v>
      </c>
      <c r="P21" s="16"/>
      <c r="Q21" s="17"/>
      <c r="R21" s="18">
        <f t="shared" si="1"/>
        <v>0</v>
      </c>
      <c r="S21" s="55"/>
      <c r="T21" s="52"/>
      <c r="U21" s="52"/>
      <c r="V21" s="54"/>
    </row>
    <row r="22" spans="1:22" ht="12.75">
      <c r="A22" s="15" t="s">
        <v>28</v>
      </c>
      <c r="B22" s="26" t="s">
        <v>9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49">
        <v>0</v>
      </c>
      <c r="O22" s="37">
        <f t="shared" si="0"/>
        <v>0</v>
      </c>
      <c r="P22" s="16"/>
      <c r="Q22" s="17"/>
      <c r="R22" s="18">
        <f t="shared" si="1"/>
        <v>0</v>
      </c>
      <c r="S22" s="55"/>
      <c r="T22" s="52"/>
      <c r="U22" s="52"/>
      <c r="V22" s="54"/>
    </row>
    <row r="23" spans="1:22" ht="12.75">
      <c r="A23" s="15" t="s">
        <v>29</v>
      </c>
      <c r="B23" s="26" t="s">
        <v>10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49">
        <v>0</v>
      </c>
      <c r="O23" s="37">
        <f t="shared" si="0"/>
        <v>0</v>
      </c>
      <c r="P23" s="16"/>
      <c r="Q23" s="17"/>
      <c r="R23" s="18">
        <f t="shared" si="1"/>
        <v>0</v>
      </c>
      <c r="S23" s="55"/>
      <c r="T23" s="52"/>
      <c r="U23" s="52"/>
      <c r="V23" s="54"/>
    </row>
    <row r="24" spans="1:22" ht="12.75">
      <c r="A24" s="15" t="s">
        <v>30</v>
      </c>
      <c r="B24" s="26" t="s">
        <v>11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49">
        <v>10779.697367071194</v>
      </c>
      <c r="O24" s="37">
        <f t="shared" si="0"/>
        <v>75457.88156949836</v>
      </c>
      <c r="P24" s="16"/>
      <c r="Q24" s="17"/>
      <c r="R24" s="18">
        <f t="shared" si="1"/>
        <v>2.3922655292171733</v>
      </c>
      <c r="S24" s="55"/>
      <c r="T24" s="52"/>
      <c r="U24" s="52"/>
      <c r="V24" s="54"/>
    </row>
    <row r="25" spans="1:22" ht="12.75">
      <c r="A25" s="15" t="s">
        <v>31</v>
      </c>
      <c r="B25" s="26" t="s">
        <v>12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49">
        <v>0</v>
      </c>
      <c r="O25" s="37">
        <f t="shared" si="0"/>
        <v>0</v>
      </c>
      <c r="P25" s="16"/>
      <c r="Q25" s="17"/>
      <c r="R25" s="18">
        <f t="shared" si="1"/>
        <v>0</v>
      </c>
      <c r="S25" s="55"/>
      <c r="T25" s="52"/>
      <c r="U25" s="52"/>
      <c r="V25" s="54"/>
    </row>
    <row r="26" spans="1:22" ht="12.75">
      <c r="A26" s="15" t="s">
        <v>32</v>
      </c>
      <c r="B26" s="26" t="s">
        <v>13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49">
        <v>6826.35840747528</v>
      </c>
      <c r="O26" s="37">
        <f t="shared" si="0"/>
        <v>47784.50885232696</v>
      </c>
      <c r="P26" s="16"/>
      <c r="Q26" s="17"/>
      <c r="R26" s="18">
        <f t="shared" si="1"/>
        <v>1.5149276785978898</v>
      </c>
      <c r="S26" s="55"/>
      <c r="T26" s="52"/>
      <c r="U26" s="52"/>
      <c r="V26" s="54"/>
    </row>
    <row r="27" spans="1:22" ht="12.75">
      <c r="A27" s="15">
        <v>10</v>
      </c>
      <c r="B27" s="26" t="s">
        <v>14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49">
        <v>48811.21687715714</v>
      </c>
      <c r="O27" s="37">
        <f t="shared" si="0"/>
        <v>341678.51814009994</v>
      </c>
      <c r="P27" s="16"/>
      <c r="Q27" s="17"/>
      <c r="R27" s="18">
        <f t="shared" si="1"/>
        <v>10.832344137142726</v>
      </c>
      <c r="S27" s="55"/>
      <c r="T27" s="52"/>
      <c r="U27" s="52"/>
      <c r="V27" s="54"/>
    </row>
    <row r="28" spans="1:22" ht="12.75">
      <c r="A28" s="15">
        <v>11</v>
      </c>
      <c r="B28" s="26" t="s">
        <v>15</v>
      </c>
      <c r="C28" s="26"/>
      <c r="D28" s="26"/>
      <c r="E28" s="26"/>
      <c r="F28" s="27"/>
      <c r="G28" s="26"/>
      <c r="H28" s="26"/>
      <c r="I28" s="26"/>
      <c r="J28" s="26"/>
      <c r="K28" s="26"/>
      <c r="L28" s="26"/>
      <c r="M28" s="26"/>
      <c r="N28" s="49">
        <v>26614.97236396754</v>
      </c>
      <c r="O28" s="37">
        <f t="shared" si="0"/>
        <v>186304.80654777278</v>
      </c>
      <c r="P28" s="16"/>
      <c r="Q28" s="17"/>
      <c r="R28" s="18">
        <f t="shared" si="1"/>
        <v>5.90648130270156</v>
      </c>
      <c r="S28" s="55"/>
      <c r="T28" s="52"/>
      <c r="U28" s="52"/>
      <c r="V28" s="54"/>
    </row>
    <row r="29" spans="1:22" ht="12.75">
      <c r="A29" s="15">
        <v>12</v>
      </c>
      <c r="B29" s="26" t="s">
        <v>16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49">
        <v>2635.081294806857</v>
      </c>
      <c r="O29" s="37">
        <f t="shared" si="0"/>
        <v>18445.569063648</v>
      </c>
      <c r="P29" s="16"/>
      <c r="Q29" s="17"/>
      <c r="R29" s="18">
        <f t="shared" si="1"/>
        <v>0.5847858185247109</v>
      </c>
      <c r="S29" s="55"/>
      <c r="T29" s="52"/>
      <c r="U29" s="52"/>
      <c r="V29" s="54"/>
    </row>
    <row r="30" spans="1:22" ht="12.75">
      <c r="A30" s="15">
        <v>13</v>
      </c>
      <c r="B30" s="26" t="s">
        <v>17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49">
        <v>0</v>
      </c>
      <c r="O30" s="37">
        <f t="shared" si="0"/>
        <v>0</v>
      </c>
      <c r="P30" s="16"/>
      <c r="Q30" s="17"/>
      <c r="R30" s="18">
        <f t="shared" si="1"/>
        <v>0</v>
      </c>
      <c r="S30" s="55"/>
      <c r="T30" s="52"/>
      <c r="U30" s="52"/>
      <c r="V30" s="54"/>
    </row>
    <row r="31" spans="1:22" ht="12.75">
      <c r="A31" s="15">
        <v>14</v>
      </c>
      <c r="B31" s="26" t="s">
        <v>18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49">
        <v>0</v>
      </c>
      <c r="O31" s="37">
        <f t="shared" si="0"/>
        <v>0</v>
      </c>
      <c r="P31" s="16"/>
      <c r="Q31" s="17"/>
      <c r="R31" s="18">
        <f t="shared" si="1"/>
        <v>0</v>
      </c>
      <c r="S31" s="55"/>
      <c r="T31" s="52"/>
      <c r="U31" s="52"/>
      <c r="V31" s="54"/>
    </row>
    <row r="32" spans="1:22" ht="12.75">
      <c r="A32" s="15">
        <v>15</v>
      </c>
      <c r="B32" s="26" t="s">
        <v>19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49">
        <v>9015.187127504956</v>
      </c>
      <c r="O32" s="37">
        <f t="shared" si="0"/>
        <v>63106.30989253469</v>
      </c>
      <c r="P32" s="16"/>
      <c r="Q32" s="17"/>
      <c r="R32" s="18">
        <f t="shared" si="1"/>
        <v>2.0006796731096075</v>
      </c>
      <c r="S32" s="55"/>
      <c r="T32" s="52"/>
      <c r="U32" s="52"/>
      <c r="V32" s="54"/>
    </row>
    <row r="33" spans="1:22" ht="12.75">
      <c r="A33" s="15">
        <v>16</v>
      </c>
      <c r="B33" s="26" t="s">
        <v>40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49">
        <v>27762.527464096955</v>
      </c>
      <c r="O33" s="37">
        <f t="shared" si="0"/>
        <v>194337.69224867868</v>
      </c>
      <c r="P33" s="16"/>
      <c r="Q33" s="17"/>
      <c r="R33" s="18">
        <f t="shared" si="1"/>
        <v>6.161150465984651</v>
      </c>
      <c r="S33" s="55"/>
      <c r="T33" s="52"/>
      <c r="U33" s="52"/>
      <c r="V33" s="54"/>
    </row>
    <row r="34" spans="1:22" ht="12.75">
      <c r="A34" s="15">
        <v>17</v>
      </c>
      <c r="B34" s="26" t="s">
        <v>41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49">
        <v>87985.83261760265</v>
      </c>
      <c r="O34" s="37">
        <f t="shared" si="0"/>
        <v>615900.8283232185</v>
      </c>
      <c r="P34" s="16"/>
      <c r="Q34" s="17"/>
      <c r="R34" s="18">
        <f t="shared" si="1"/>
        <v>19.52610238145776</v>
      </c>
      <c r="S34" s="55"/>
      <c r="T34" s="52"/>
      <c r="U34" s="52"/>
      <c r="V34" s="54"/>
    </row>
    <row r="35" spans="1:22" ht="12.75">
      <c r="A35" s="15">
        <v>18</v>
      </c>
      <c r="B35" s="26" t="s">
        <v>45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49">
        <v>119667.5344738999</v>
      </c>
      <c r="O35" s="37">
        <f t="shared" si="0"/>
        <v>837672.7413172993</v>
      </c>
      <c r="P35" s="16"/>
      <c r="Q35" s="17"/>
      <c r="R35" s="18">
        <f t="shared" si="1"/>
        <v>26.55700878605452</v>
      </c>
      <c r="S35" s="55"/>
      <c r="T35" s="52"/>
      <c r="U35" s="52"/>
      <c r="V35" s="54"/>
    </row>
    <row r="36" spans="1:22" ht="12.75">
      <c r="A36" s="15">
        <v>19</v>
      </c>
      <c r="B36" s="26" t="s">
        <v>44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50">
        <v>0</v>
      </c>
      <c r="O36" s="37">
        <f>+N36*$P$13+0</f>
        <v>0</v>
      </c>
      <c r="P36" s="16"/>
      <c r="Q36" s="17"/>
      <c r="R36" s="18">
        <f t="shared" si="1"/>
        <v>0</v>
      </c>
      <c r="S36" s="55"/>
      <c r="T36" s="52"/>
      <c r="U36" s="52"/>
      <c r="V36" s="54"/>
    </row>
    <row r="37" spans="1:22" ht="12.75">
      <c r="A37" s="15">
        <v>20</v>
      </c>
      <c r="B37" s="26" t="s">
        <v>42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49">
        <v>0</v>
      </c>
      <c r="O37" s="37">
        <f t="shared" si="0"/>
        <v>0</v>
      </c>
      <c r="P37" s="16"/>
      <c r="Q37" s="17"/>
      <c r="R37" s="18">
        <f t="shared" si="1"/>
        <v>0</v>
      </c>
      <c r="S37" s="55"/>
      <c r="T37" s="52"/>
      <c r="U37" s="52"/>
      <c r="V37" s="54"/>
    </row>
    <row r="38" spans="1:22" ht="12.75">
      <c r="A38" s="15">
        <v>21</v>
      </c>
      <c r="B38" s="26" t="s">
        <v>20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49">
        <v>91145.66567072486</v>
      </c>
      <c r="O38" s="37">
        <f t="shared" si="0"/>
        <v>638019.6596950741</v>
      </c>
      <c r="P38" s="16"/>
      <c r="Q38" s="17"/>
      <c r="R38" s="18">
        <f t="shared" si="1"/>
        <v>20.227342818332765</v>
      </c>
      <c r="S38" s="55"/>
      <c r="T38" s="52"/>
      <c r="U38" s="52"/>
      <c r="V38" s="54"/>
    </row>
    <row r="39" spans="1:22" ht="12.75">
      <c r="A39" s="15">
        <v>22</v>
      </c>
      <c r="B39" s="28" t="s">
        <v>21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51">
        <v>12700.13749715976</v>
      </c>
      <c r="O39" s="37">
        <f t="shared" si="0"/>
        <v>88900.96248011832</v>
      </c>
      <c r="P39" s="16"/>
      <c r="Q39" s="17"/>
      <c r="R39" s="18">
        <f t="shared" si="1"/>
        <v>2.818455854204418</v>
      </c>
      <c r="S39" s="55"/>
      <c r="T39" s="52"/>
      <c r="U39" s="52"/>
      <c r="V39" s="54"/>
    </row>
    <row r="40" spans="1:22" ht="12.75">
      <c r="A40" s="1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4"/>
      <c r="P40" s="20"/>
      <c r="Q40" s="20"/>
      <c r="R40" s="21"/>
      <c r="S40" s="56"/>
      <c r="T40" s="52"/>
      <c r="U40" s="52"/>
      <c r="V40" s="54"/>
    </row>
    <row r="41" spans="1:22" ht="12.75">
      <c r="A41" s="14"/>
      <c r="B41" s="30" t="s">
        <v>37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8">
        <f>SUM(O18:O39)</f>
        <v>3154243.5673597916</v>
      </c>
      <c r="P41" s="16"/>
      <c r="Q41" s="17"/>
      <c r="R41" s="18">
        <f>SUM(R18:R39)</f>
        <v>100</v>
      </c>
      <c r="S41" s="56"/>
      <c r="T41" s="52"/>
      <c r="U41" s="52"/>
      <c r="V41" s="54"/>
    </row>
    <row r="42" spans="1:22" ht="12.75">
      <c r="A42" s="14"/>
      <c r="B42" s="32" t="s">
        <v>22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7">
        <f>+O41/P13</f>
        <v>450606.22390854167</v>
      </c>
      <c r="P42" s="40"/>
      <c r="Q42" s="41"/>
      <c r="R42" s="41"/>
      <c r="S42" s="55"/>
      <c r="T42" s="52"/>
      <c r="U42" s="52"/>
      <c r="V42" s="58">
        <f>+U42/O42</f>
        <v>0</v>
      </c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2"/>
      <c r="U43" s="52"/>
      <c r="V43" s="54"/>
    </row>
    <row r="44" spans="1:22" ht="12.75">
      <c r="A44" s="14"/>
      <c r="B44" s="8" t="s">
        <v>38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8">
        <f>+O41*O45</f>
        <v>4579961.659806418</v>
      </c>
      <c r="P44" s="40"/>
      <c r="Q44" s="41"/>
      <c r="R44" s="41"/>
      <c r="T44" s="52"/>
      <c r="U44" s="52"/>
      <c r="V44" s="54"/>
    </row>
    <row r="45" spans="1:22" ht="7.5" customHeight="1">
      <c r="A45" s="14"/>
      <c r="B45" s="35" t="s">
        <v>46</v>
      </c>
      <c r="C45" s="31"/>
      <c r="D45" s="31"/>
      <c r="E45" s="31"/>
      <c r="F45" s="31"/>
      <c r="G45" s="31"/>
      <c r="H45" s="31"/>
      <c r="I45" s="31"/>
      <c r="J45" s="36">
        <v>10</v>
      </c>
      <c r="K45" s="36">
        <v>10</v>
      </c>
      <c r="L45" s="36">
        <v>21</v>
      </c>
      <c r="M45" s="31"/>
      <c r="N45" s="31"/>
      <c r="O45" s="39">
        <f>(1+J45/100+K45/100)*(1+L45/100)</f>
        <v>1.4520000000000002</v>
      </c>
      <c r="P45" s="40"/>
      <c r="Q45" s="41"/>
      <c r="R45" s="41"/>
      <c r="T45" s="52"/>
      <c r="U45" s="52"/>
      <c r="V45" s="54"/>
    </row>
    <row r="46" spans="1:22" ht="12.75">
      <c r="A46" s="14"/>
      <c r="B46" s="32" t="s">
        <v>23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7">
        <f>+O44/P13</f>
        <v>654280.2371152026</v>
      </c>
      <c r="P46" s="40"/>
      <c r="Q46" s="41"/>
      <c r="R46" s="41"/>
      <c r="T46" s="52"/>
      <c r="U46" s="52"/>
      <c r="V46" s="57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5" t="s">
        <v>49</v>
      </c>
      <c r="B54" s="43"/>
      <c r="C54" s="43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</row>
    <row r="55" spans="1:17" ht="12.75">
      <c r="A55" s="45" t="s">
        <v>48</v>
      </c>
      <c r="B55" s="43"/>
      <c r="C55" s="43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</row>
    <row r="56" spans="1:19" ht="12.75">
      <c r="A56" s="45" t="s">
        <v>50</v>
      </c>
      <c r="B56" s="43"/>
      <c r="C56" s="43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</row>
    <row r="57" spans="1:19" ht="12.75">
      <c r="A57" s="45"/>
      <c r="B57" s="43"/>
      <c r="C57" s="43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</row>
    <row r="58" spans="1:19" ht="12.75">
      <c r="A58" s="45"/>
      <c r="B58" s="43"/>
      <c r="C58" s="43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</row>
  </sheetData>
  <sheetProtection/>
  <mergeCells count="15">
    <mergeCell ref="D10:O10"/>
    <mergeCell ref="A11:C11"/>
    <mergeCell ref="D11:O11"/>
    <mergeCell ref="P5:R5"/>
    <mergeCell ref="A9:C9"/>
    <mergeCell ref="D9:O9"/>
    <mergeCell ref="P9:R9"/>
    <mergeCell ref="B16:M16"/>
    <mergeCell ref="P16:R16"/>
    <mergeCell ref="A12:C12"/>
    <mergeCell ref="D12:O12"/>
    <mergeCell ref="P12:R12"/>
    <mergeCell ref="A13:C13"/>
    <mergeCell ref="D13:O13"/>
    <mergeCell ref="P13:R13"/>
  </mergeCells>
  <printOptions/>
  <pageMargins left="0.7874015748031497" right="0.5905511811023623" top="0.7874015748031497" bottom="0.5905511811023623" header="0.31496062992125984" footer="0.31496062992125984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2018-09-18T19:31:41Z</cp:lastPrinted>
  <dcterms:created xsi:type="dcterms:W3CDTF">2013-12-27T15:36:34Z</dcterms:created>
  <dcterms:modified xsi:type="dcterms:W3CDTF">2023-12-16T11:19:04Z</dcterms:modified>
  <cp:category/>
  <cp:version/>
  <cp:contentType/>
  <cp:contentStatus/>
</cp:coreProperties>
</file>