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<sst xmlns="http://schemas.openxmlformats.org/spreadsheetml/2006/main" count="106" uniqueCount="53">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</sst>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8515625" style="0" customWidth="1"/>
    <col min="22" max="23" width="6.7109375" style="0" customWidth="1"/>
  </cols>
  <sheetData>
    <row r="5" spans="16:19" ht="33.75" customHeight="1">
      <c r="P5" s="79">
        <v>45292</v>
      </c>
      <c r="Q5" s="79"/>
      <c r="R5" s="7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3" t="s">
        <v>0</v>
      </c>
      <c r="B9" s="84"/>
      <c r="C9" s="85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35</v>
      </c>
      <c r="Q9" s="78"/>
      <c r="R9" s="78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24</v>
      </c>
      <c r="R10" s="45">
        <v>2024</v>
      </c>
    </row>
    <row r="11" spans="1:18" ht="19.5" customHeight="1">
      <c r="A11" s="76" t="s">
        <v>1</v>
      </c>
      <c r="B11" s="77"/>
      <c r="C11" s="7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0" t="s">
        <v>51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8" t="s">
        <v>43</v>
      </c>
      <c r="Q12" s="78"/>
      <c r="R12" s="78"/>
    </row>
    <row r="13" spans="1:18" ht="19.5" customHeight="1">
      <c r="A13" s="65" t="s">
        <v>3</v>
      </c>
      <c r="B13" s="6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3">
        <v>9</v>
      </c>
      <c r="Q13" s="73"/>
      <c r="R13" s="7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49" t="s">
        <v>47</v>
      </c>
      <c r="O16" s="9" t="s">
        <v>6</v>
      </c>
      <c r="P16" s="64" t="s">
        <v>5</v>
      </c>
      <c r="Q16" s="64"/>
      <c r="R16" s="6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21896.23581225284</v>
      </c>
      <c r="O18" s="40">
        <f>+N18*$P$13+0</f>
        <v>197066.12231027556</v>
      </c>
      <c r="P18" s="16"/>
      <c r="Q18" s="17"/>
      <c r="R18" s="18">
        <f>+O18/$O$41*100</f>
        <v>1.4993707194949955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99340.03244592772</v>
      </c>
      <c r="O21" s="40">
        <f t="shared" si="0"/>
        <v>894060.2920133495</v>
      </c>
      <c r="P21" s="16"/>
      <c r="Q21" s="17"/>
      <c r="R21" s="18">
        <f t="shared" si="1"/>
        <v>6.802426554054455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42785.36833155556</v>
      </c>
      <c r="O24" s="40">
        <f t="shared" si="0"/>
        <v>385068.31498400006</v>
      </c>
      <c r="P24" s="16"/>
      <c r="Q24" s="17"/>
      <c r="R24" s="18">
        <f t="shared" si="1"/>
        <v>2.9297788464282406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3133.6770320000005</v>
      </c>
      <c r="O25" s="40">
        <f t="shared" si="0"/>
        <v>28203.093288000004</v>
      </c>
      <c r="P25" s="16"/>
      <c r="Q25" s="17"/>
      <c r="R25" s="18">
        <f t="shared" si="1"/>
        <v>0.21458225178162998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14669.14071514203</v>
      </c>
      <c r="O26" s="40">
        <f t="shared" si="0"/>
        <v>132022.26643627827</v>
      </c>
      <c r="P26" s="16"/>
      <c r="Q26" s="17"/>
      <c r="R26" s="18">
        <f t="shared" si="1"/>
        <v>1.0044868102912932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177533.17285793336</v>
      </c>
      <c r="O27" s="40">
        <f t="shared" si="0"/>
        <v>1597798.5557214003</v>
      </c>
      <c r="P27" s="16"/>
      <c r="Q27" s="17"/>
      <c r="R27" s="18">
        <f t="shared" si="1"/>
        <v>12.156794592670293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44297.22919711112</v>
      </c>
      <c r="O28" s="40">
        <f t="shared" si="0"/>
        <v>398675.06277400005</v>
      </c>
      <c r="P28" s="16"/>
      <c r="Q28" s="17"/>
      <c r="R28" s="18">
        <f t="shared" si="1"/>
        <v>3.033305312493055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9152.27846912</v>
      </c>
      <c r="O29" s="40">
        <f t="shared" si="0"/>
        <v>82370.50622208</v>
      </c>
      <c r="P29" s="16"/>
      <c r="Q29" s="17"/>
      <c r="R29" s="18">
        <f t="shared" si="1"/>
        <v>0.6267131241610029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128462.82622231144</v>
      </c>
      <c r="O30" s="40">
        <f t="shared" si="0"/>
        <v>1156165.436000803</v>
      </c>
      <c r="P30" s="16"/>
      <c r="Q30" s="17"/>
      <c r="R30" s="18">
        <f t="shared" si="1"/>
        <v>8.796644401935232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97243.47385241339</v>
      </c>
      <c r="O31" s="40">
        <f t="shared" si="0"/>
        <v>875191.2646717204</v>
      </c>
      <c r="P31" s="16"/>
      <c r="Q31" s="17"/>
      <c r="R31" s="18">
        <f t="shared" si="1"/>
        <v>6.65886221752763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27610.750533259874</v>
      </c>
      <c r="O32" s="40">
        <f t="shared" si="0"/>
        <v>248496.75479933887</v>
      </c>
      <c r="P32" s="16"/>
      <c r="Q32" s="17"/>
      <c r="R32" s="18">
        <f t="shared" si="1"/>
        <v>1.890678893295646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125362.2735047375</v>
      </c>
      <c r="O33" s="40">
        <f t="shared" si="0"/>
        <v>1128260.4615426376</v>
      </c>
      <c r="P33" s="16"/>
      <c r="Q33" s="17"/>
      <c r="R33" s="18">
        <f t="shared" si="1"/>
        <v>8.584330376874378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516397.1800977596</v>
      </c>
      <c r="O34" s="40">
        <f t="shared" si="0"/>
        <v>4647574.620879836</v>
      </c>
      <c r="P34" s="16"/>
      <c r="Q34" s="17"/>
      <c r="R34" s="18">
        <f t="shared" si="1"/>
        <v>35.360909432437374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115973.20634527334</v>
      </c>
      <c r="O38" s="40">
        <f t="shared" si="0"/>
        <v>1043758.85710746</v>
      </c>
      <c r="P38" s="16"/>
      <c r="Q38" s="17"/>
      <c r="R38" s="18">
        <f t="shared" si="1"/>
        <v>7.94140286627482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36504.86016777778</v>
      </c>
      <c r="O39" s="40">
        <f t="shared" si="0"/>
        <v>328543.74150999996</v>
      </c>
      <c r="P39" s="16"/>
      <c r="Q39" s="17"/>
      <c r="R39" s="18">
        <f t="shared" si="1"/>
        <v>2.4997136002799425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13143255.350261182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1460361.7055845757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19084006.768579237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2120445.1965088043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7109375" style="0" customWidth="1"/>
    <col min="22" max="22" width="6.57421875" style="0" customWidth="1"/>
  </cols>
  <sheetData>
    <row r="5" spans="16:19" ht="33.75" customHeight="1">
      <c r="P5" s="79">
        <v>45292</v>
      </c>
      <c r="Q5" s="79"/>
      <c r="R5" s="7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3" t="s">
        <v>0</v>
      </c>
      <c r="B9" s="84"/>
      <c r="C9" s="85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35</v>
      </c>
      <c r="Q9" s="78"/>
      <c r="R9" s="78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24</v>
      </c>
      <c r="R10" s="45">
        <v>2024</v>
      </c>
    </row>
    <row r="11" spans="1:18" ht="19.5" customHeight="1">
      <c r="A11" s="76" t="s">
        <v>1</v>
      </c>
      <c r="B11" s="77"/>
      <c r="C11" s="7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0" t="s">
        <v>52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8" t="s">
        <v>43</v>
      </c>
      <c r="Q12" s="78"/>
      <c r="R12" s="78"/>
    </row>
    <row r="13" spans="1:18" ht="19.5" customHeight="1">
      <c r="A13" s="65" t="s">
        <v>3</v>
      </c>
      <c r="B13" s="6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6">
        <v>4.5</v>
      </c>
      <c r="Q13" s="86"/>
      <c r="R13" s="8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49" t="s">
        <v>47</v>
      </c>
      <c r="O16" s="9" t="s">
        <v>6</v>
      </c>
      <c r="P16" s="64" t="s">
        <v>5</v>
      </c>
      <c r="Q16" s="64"/>
      <c r="R16" s="6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25130.461468036738</v>
      </c>
      <c r="O18" s="40">
        <f>+N18*$P$13+0</f>
        <v>113087.07660616533</v>
      </c>
      <c r="P18" s="16"/>
      <c r="Q18" s="17"/>
      <c r="R18" s="18">
        <f>+O18/$O$41*100</f>
        <v>2.511235746553969</v>
      </c>
      <c r="S18" s="59"/>
      <c r="T18" s="63"/>
      <c r="U18" s="63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63"/>
      <c r="U19" s="63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63"/>
      <c r="U20" s="63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63"/>
      <c r="U21" s="63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63"/>
      <c r="U22" s="63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63"/>
      <c r="U23" s="63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29672.10097666667</v>
      </c>
      <c r="O24" s="40">
        <f t="shared" si="0"/>
        <v>133524.454395</v>
      </c>
      <c r="P24" s="16"/>
      <c r="Q24" s="17"/>
      <c r="R24" s="18">
        <f t="shared" si="1"/>
        <v>2.9650725173804573</v>
      </c>
      <c r="S24" s="59"/>
      <c r="T24" s="63"/>
      <c r="U24" s="63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4700.515548</v>
      </c>
      <c r="O25" s="40">
        <f t="shared" si="0"/>
        <v>21152.319966000003</v>
      </c>
      <c r="P25" s="16"/>
      <c r="Q25" s="17"/>
      <c r="R25" s="18">
        <f t="shared" si="1"/>
        <v>0.4697129293222043</v>
      </c>
      <c r="S25" s="59"/>
      <c r="T25" s="63"/>
      <c r="U25" s="63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10390.64133989227</v>
      </c>
      <c r="O26" s="40">
        <f t="shared" si="0"/>
        <v>46757.88602951522</v>
      </c>
      <c r="P26" s="16"/>
      <c r="Q26" s="17"/>
      <c r="R26" s="18">
        <f t="shared" si="1"/>
        <v>1.038315591440565</v>
      </c>
      <c r="S26" s="59"/>
      <c r="T26" s="63"/>
      <c r="U26" s="63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109861.24107875557</v>
      </c>
      <c r="O27" s="40">
        <f t="shared" si="0"/>
        <v>494375.5848544001</v>
      </c>
      <c r="P27" s="16"/>
      <c r="Q27" s="17"/>
      <c r="R27" s="18">
        <f t="shared" si="1"/>
        <v>10.978209696175046</v>
      </c>
      <c r="S27" s="59"/>
      <c r="T27" s="63"/>
      <c r="U27" s="63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39867.5062774</v>
      </c>
      <c r="O28" s="40">
        <f t="shared" si="0"/>
        <v>179403.77824830002</v>
      </c>
      <c r="P28" s="16"/>
      <c r="Q28" s="17"/>
      <c r="R28" s="18">
        <f t="shared" si="1"/>
        <v>3.9838785697234176</v>
      </c>
      <c r="S28" s="59"/>
      <c r="T28" s="63"/>
      <c r="U28" s="63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63"/>
      <c r="U29" s="63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63"/>
      <c r="U30" s="63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22255.310005030795</v>
      </c>
      <c r="O31" s="40">
        <f t="shared" si="0"/>
        <v>100148.89502263858</v>
      </c>
      <c r="P31" s="16"/>
      <c r="Q31" s="17"/>
      <c r="R31" s="18">
        <f t="shared" si="1"/>
        <v>2.2239277263713406</v>
      </c>
      <c r="S31" s="59"/>
      <c r="T31" s="63"/>
      <c r="U31" s="63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20070.76978226263</v>
      </c>
      <c r="O32" s="40">
        <f t="shared" si="0"/>
        <v>90318.46402018183</v>
      </c>
      <c r="P32" s="16"/>
      <c r="Q32" s="17"/>
      <c r="R32" s="18">
        <f t="shared" si="1"/>
        <v>2.0056310785291247</v>
      </c>
      <c r="S32" s="59"/>
      <c r="T32" s="63"/>
      <c r="U32" s="63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49478.045358830495</v>
      </c>
      <c r="O33" s="40">
        <f t="shared" si="0"/>
        <v>222651.20411473722</v>
      </c>
      <c r="P33" s="16"/>
      <c r="Q33" s="17"/>
      <c r="R33" s="18">
        <f t="shared" si="1"/>
        <v>4.944240133940552</v>
      </c>
      <c r="S33" s="59"/>
      <c r="T33" s="63"/>
      <c r="U33" s="63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652789.4680671529</v>
      </c>
      <c r="O34" s="40">
        <f t="shared" si="0"/>
        <v>2937552.606302188</v>
      </c>
      <c r="P34" s="16"/>
      <c r="Q34" s="17"/>
      <c r="R34" s="18">
        <f t="shared" si="1"/>
        <v>65.23191980653479</v>
      </c>
      <c r="S34" s="59"/>
      <c r="T34" s="63"/>
      <c r="U34" s="63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63"/>
      <c r="U35" s="63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63"/>
      <c r="U36" s="63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63"/>
      <c r="U37" s="63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63"/>
      <c r="U38" s="63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36504.86016777778</v>
      </c>
      <c r="O39" s="40">
        <f t="shared" si="0"/>
        <v>164271.87075499998</v>
      </c>
      <c r="P39" s="16"/>
      <c r="Q39" s="17"/>
      <c r="R39" s="18">
        <f t="shared" si="1"/>
        <v>3.6478562040285274</v>
      </c>
      <c r="S39" s="59"/>
      <c r="T39" s="63"/>
      <c r="U39" s="63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63"/>
      <c r="U40" s="63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4503244.140314126</v>
      </c>
      <c r="P41" s="16"/>
      <c r="Q41" s="17"/>
      <c r="R41" s="18">
        <f>SUM(R18:R39)</f>
        <v>100</v>
      </c>
      <c r="S41" s="60"/>
      <c r="T41" s="63"/>
      <c r="U41" s="63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1000720.9200698058</v>
      </c>
      <c r="P42" s="43"/>
      <c r="Q42" s="44"/>
      <c r="R42" s="44"/>
      <c r="S42" s="59"/>
      <c r="T42" s="63"/>
      <c r="U42" s="63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63"/>
      <c r="U43" s="63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6538710.491736112</v>
      </c>
      <c r="P44" s="43"/>
      <c r="Q44" s="44"/>
      <c r="R44" s="44"/>
      <c r="T44" s="63"/>
      <c r="U44" s="63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63"/>
      <c r="U45" s="63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1453046.7759413582</v>
      </c>
      <c r="P46" s="43"/>
      <c r="Q46" s="44"/>
      <c r="R46" s="44"/>
      <c r="T46" s="63"/>
      <c r="U46" s="63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2024-02-16T12:38:48Z</dcterms:modified>
  <cp:category/>
  <cp:version/>
  <cp:contentType/>
  <cp:contentStatus/>
</cp:coreProperties>
</file>