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<sst xmlns="http://schemas.openxmlformats.org/spreadsheetml/2006/main" count="106" uniqueCount="54">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</sst>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3" width="6.7109375" style="0" customWidth="1"/>
  </cols>
  <sheetData>
    <row r="5" spans="16:19" ht="33.75" customHeight="1">
      <c r="P5" s="67">
        <v>45261</v>
      </c>
      <c r="Q5" s="67"/>
      <c r="R5" s="67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5"/>
      <c r="Q10" s="53" t="s">
        <v>53</v>
      </c>
      <c r="R10" s="42">
        <v>2023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78" t="s">
        <v>52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59">
        <v>10.5</v>
      </c>
      <c r="Q13" s="59"/>
      <c r="R13" s="5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6" t="s">
        <v>47</v>
      </c>
      <c r="O16" s="9" t="s">
        <v>6</v>
      </c>
      <c r="P16" s="77" t="s">
        <v>5</v>
      </c>
      <c r="Q16" s="77"/>
      <c r="R16" s="77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12451.178703749109</v>
      </c>
      <c r="O18" s="37">
        <f>+N18*$P$13+0</f>
        <v>130737.37638936564</v>
      </c>
      <c r="P18" s="16"/>
      <c r="Q18" s="17"/>
      <c r="R18" s="18">
        <f>+O18/$O$41*100</f>
        <v>1.423567907996872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18514.54403971694</v>
      </c>
      <c r="O24" s="37">
        <f t="shared" si="0"/>
        <v>194402.71241702788</v>
      </c>
      <c r="P24" s="16"/>
      <c r="Q24" s="17"/>
      <c r="R24" s="18">
        <f t="shared" si="1"/>
        <v>2.116804469138305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2007.0322786041281</v>
      </c>
      <c r="O25" s="37">
        <f t="shared" si="0"/>
        <v>21073.838925343345</v>
      </c>
      <c r="P25" s="16"/>
      <c r="Q25" s="17"/>
      <c r="R25" s="18">
        <f t="shared" si="1"/>
        <v>0.22946797328307345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10624.20949352432</v>
      </c>
      <c r="O26" s="37">
        <f t="shared" si="0"/>
        <v>111554.19968200536</v>
      </c>
      <c r="P26" s="16"/>
      <c r="Q26" s="17"/>
      <c r="R26" s="18">
        <f t="shared" si="1"/>
        <v>1.2146869017519546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87632.7720901619</v>
      </c>
      <c r="O27" s="37">
        <f t="shared" si="0"/>
        <v>920144.1069467</v>
      </c>
      <c r="P27" s="16"/>
      <c r="Q27" s="17"/>
      <c r="R27" s="18">
        <f t="shared" si="1"/>
        <v>10.019228299951656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37293.441469226396</v>
      </c>
      <c r="O28" s="37">
        <f t="shared" si="0"/>
        <v>391581.1354268772</v>
      </c>
      <c r="P28" s="16"/>
      <c r="Q28" s="17"/>
      <c r="R28" s="18">
        <f t="shared" si="1"/>
        <v>4.26383298461252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4191.331415015619</v>
      </c>
      <c r="O29" s="37">
        <f t="shared" si="0"/>
        <v>44008.979857664</v>
      </c>
      <c r="P29" s="16"/>
      <c r="Q29" s="17"/>
      <c r="R29" s="18">
        <f t="shared" si="1"/>
        <v>0.47920321731458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13762.300806286772</v>
      </c>
      <c r="O32" s="37">
        <f t="shared" si="0"/>
        <v>144504.1584660111</v>
      </c>
      <c r="P32" s="16"/>
      <c r="Q32" s="17"/>
      <c r="R32" s="18">
        <f t="shared" si="1"/>
        <v>1.5734710933134555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82696.46729471635</v>
      </c>
      <c r="O33" s="37">
        <f t="shared" si="0"/>
        <v>868312.9065945217</v>
      </c>
      <c r="P33" s="16"/>
      <c r="Q33" s="17"/>
      <c r="R33" s="18">
        <f t="shared" si="1"/>
        <v>9.454850801396324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140827.32845862344</v>
      </c>
      <c r="O34" s="37">
        <f t="shared" si="0"/>
        <v>1478686.948815546</v>
      </c>
      <c r="P34" s="16"/>
      <c r="Q34" s="17"/>
      <c r="R34" s="18">
        <f t="shared" si="1"/>
        <v>16.10106722685349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214111.3081226564</v>
      </c>
      <c r="O35" s="37">
        <f t="shared" si="0"/>
        <v>2248168.735287892</v>
      </c>
      <c r="P35" s="16"/>
      <c r="Q35" s="17"/>
      <c r="R35" s="18">
        <f t="shared" si="1"/>
        <v>24.479769685649625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231014.0255996955</v>
      </c>
      <c r="O38" s="37">
        <f t="shared" si="0"/>
        <v>2425647.268796803</v>
      </c>
      <c r="P38" s="16"/>
      <c r="Q38" s="17"/>
      <c r="R38" s="18">
        <f t="shared" si="1"/>
        <v>26.412290833306557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19519.9857089781</v>
      </c>
      <c r="O39" s="37">
        <f t="shared" si="0"/>
        <v>204959.84994427004</v>
      </c>
      <c r="P39" s="16"/>
      <c r="Q39" s="17"/>
      <c r="R39" s="18">
        <f t="shared" si="1"/>
        <v>2.2317586054316036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9183782.217550026</v>
      </c>
      <c r="P41" s="16"/>
      <c r="Q41" s="17"/>
      <c r="R41" s="18">
        <f>SUM(R18:R39)</f>
        <v>100.00000000000003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874645.9254809549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13334851.77988264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1269985.8837983466</v>
      </c>
      <c r="P46" s="40"/>
      <c r="Q46" s="41"/>
      <c r="R46" s="41"/>
      <c r="T46" s="52"/>
      <c r="U46" s="52"/>
      <c r="V46" s="57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281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7">
        <v>45261</v>
      </c>
      <c r="Q5" s="67"/>
      <c r="R5" s="67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5"/>
      <c r="Q10" s="53" t="s">
        <v>53</v>
      </c>
      <c r="R10" s="42">
        <v>2023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6" t="s">
        <v>47</v>
      </c>
      <c r="O16" s="9" t="s">
        <v>6</v>
      </c>
      <c r="P16" s="77" t="s">
        <v>5</v>
      </c>
      <c r="Q16" s="77"/>
      <c r="R16" s="77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7713.8845330381655</v>
      </c>
      <c r="O18" s="37">
        <f>+N18*$P$13+0</f>
        <v>53997.19173126716</v>
      </c>
      <c r="P18" s="16"/>
      <c r="Q18" s="17"/>
      <c r="R18" s="18">
        <f>+O18/$O$41*100</f>
        <v>1.3526053159583522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12868.774493167546</v>
      </c>
      <c r="O24" s="37">
        <f t="shared" si="0"/>
        <v>90081.42145217283</v>
      </c>
      <c r="P24" s="16"/>
      <c r="Q24" s="17"/>
      <c r="R24" s="18">
        <f t="shared" si="1"/>
        <v>2.2564990070537205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0</v>
      </c>
      <c r="O25" s="37">
        <f t="shared" si="0"/>
        <v>0</v>
      </c>
      <c r="P25" s="16"/>
      <c r="Q25" s="17"/>
      <c r="R25" s="18">
        <f t="shared" si="1"/>
        <v>0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7968.15712014324</v>
      </c>
      <c r="O26" s="37">
        <f t="shared" si="0"/>
        <v>55777.09984100268</v>
      </c>
      <c r="P26" s="16"/>
      <c r="Q26" s="17"/>
      <c r="R26" s="18">
        <f t="shared" si="1"/>
        <v>1.3971912118902619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56106.09141460858</v>
      </c>
      <c r="O27" s="37">
        <f t="shared" si="0"/>
        <v>392742.63990226004</v>
      </c>
      <c r="P27" s="16"/>
      <c r="Q27" s="17"/>
      <c r="R27" s="18">
        <f t="shared" si="1"/>
        <v>9.838026117712092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32096.814379252235</v>
      </c>
      <c r="O28" s="37">
        <f t="shared" si="0"/>
        <v>224677.70065476565</v>
      </c>
      <c r="P28" s="16"/>
      <c r="Q28" s="17"/>
      <c r="R28" s="18">
        <f t="shared" si="1"/>
        <v>5.628075137599451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3143.4985612617143</v>
      </c>
      <c r="O29" s="37">
        <f t="shared" si="0"/>
        <v>22004.489928832</v>
      </c>
      <c r="P29" s="16"/>
      <c r="Q29" s="17"/>
      <c r="R29" s="18">
        <f t="shared" si="1"/>
        <v>0.5512025551405787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10951.810177328636</v>
      </c>
      <c r="O32" s="37">
        <f t="shared" si="0"/>
        <v>76662.67124130046</v>
      </c>
      <c r="P32" s="16"/>
      <c r="Q32" s="17"/>
      <c r="R32" s="18">
        <f t="shared" si="1"/>
        <v>1.9203653621954215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32391.741987800833</v>
      </c>
      <c r="O33" s="37">
        <f t="shared" si="0"/>
        <v>226742.19391460583</v>
      </c>
      <c r="P33" s="16"/>
      <c r="Q33" s="17"/>
      <c r="R33" s="18">
        <f t="shared" si="1"/>
        <v>5.679789763276976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119902.24832765629</v>
      </c>
      <c r="O34" s="37">
        <f t="shared" si="0"/>
        <v>839315.738293594</v>
      </c>
      <c r="P34" s="16"/>
      <c r="Q34" s="17"/>
      <c r="R34" s="18">
        <f t="shared" si="1"/>
        <v>21.02448095881343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162632.63478151584</v>
      </c>
      <c r="O35" s="37">
        <f t="shared" si="0"/>
        <v>1138428.4434706108</v>
      </c>
      <c r="P35" s="16"/>
      <c r="Q35" s="17"/>
      <c r="R35" s="18">
        <f t="shared" si="1"/>
        <v>28.517119411321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108906.61206842789</v>
      </c>
      <c r="O38" s="37">
        <f t="shared" si="0"/>
        <v>762346.2844789953</v>
      </c>
      <c r="P38" s="16"/>
      <c r="Q38" s="17"/>
      <c r="R38" s="18">
        <f t="shared" si="1"/>
        <v>19.096430831425927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15615.98856718248</v>
      </c>
      <c r="O39" s="37">
        <f t="shared" si="0"/>
        <v>109311.91997027736</v>
      </c>
      <c r="P39" s="16"/>
      <c r="Q39" s="17"/>
      <c r="R39" s="18">
        <f t="shared" si="1"/>
        <v>2.7382143276127993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3992087.7948796838</v>
      </c>
      <c r="P41" s="16"/>
      <c r="Q41" s="17"/>
      <c r="R41" s="18">
        <f>SUM(R18:R39)</f>
        <v>100.00000000000001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570298.2564113834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5796511.4781653015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828073.0683093288</v>
      </c>
      <c r="P46" s="40"/>
      <c r="Q46" s="41"/>
      <c r="R46" s="41"/>
      <c r="T46" s="52"/>
      <c r="U46" s="52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2024-01-17T19:48:30Z</dcterms:modified>
  <cp:category/>
  <cp:version/>
  <cp:contentType/>
  <cp:contentStatus/>
</cp:coreProperties>
</file>