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<sst xmlns="http://schemas.openxmlformats.org/spreadsheetml/2006/main" count="53" uniqueCount="53">
  <si>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</si>
  <si>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</si>
  <si>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</si>
  <si>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</si>
  <si>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</si>
  <si>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</si>
  <si>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</si>
  <si>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</si>
  <si>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</si>
  <si>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</si>
  <si>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</si>
  <si>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</si>
  <si>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</si>
  <si>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</si>
  <si>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</si>
  <si>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</si>
  <si>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</si>
  <si>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</si>
  <si>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</si>
  <si>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</si>
  <si>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</si>
  <si>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</si>
  <si>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</si>
  <si>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</si>
  <si>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</si>
  <si>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</si>
  <si>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</si>
  <si>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</si>
  <si>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</si>
  <si>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</si>
  <si>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</si>
  <si>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</si>
  <si>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</si>
  <si>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</si>
  <si>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</si>
  <si>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</si>
  <si>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</si>
  <si>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</si>
  <si>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</si>
  <si>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</si>
  <si>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</si>
  <si>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</si>
  <si>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</si>
  <si>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</si>
  <si>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</si>
  <si>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</si>
  <si>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</si>
  <si>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</si>
  <si>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</si>
  <si>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</si>
  <si>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</si>
  <si>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</si>
  <si>
    <t>12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</si>
</sst>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194" fontId="48" fillId="0" borderId="16" xfId="0" applyNumberFormat="1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67">
        <v>45261</v>
      </c>
      <c r="Q5" s="67"/>
      <c r="R5" s="67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82" t="s">
        <v>35</v>
      </c>
      <c r="Q9" s="82"/>
      <c r="R9" s="82"/>
    </row>
    <row r="10" spans="1:18" ht="19.5" customHeight="1">
      <c r="A10" s="1" t="s">
        <v>34</v>
      </c>
      <c r="B10" s="12"/>
      <c r="C10" s="12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"/>
      <c r="Q10" s="56" t="s">
        <v>52</v>
      </c>
      <c r="R10" s="44">
        <v>2023</v>
      </c>
    </row>
    <row r="11" spans="1:18" ht="19.5" customHeight="1">
      <c r="A11" s="78" t="s">
        <v>1</v>
      </c>
      <c r="B11" s="79"/>
      <c r="C11" s="79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3"/>
      <c r="Q11" s="13"/>
      <c r="R11" s="13"/>
    </row>
    <row r="12" spans="1:18" ht="19.5" customHeight="1">
      <c r="A12" s="80" t="s">
        <v>2</v>
      </c>
      <c r="B12" s="81"/>
      <c r="C12" s="81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82" t="s">
        <v>43</v>
      </c>
      <c r="Q12" s="82"/>
      <c r="R12" s="82"/>
    </row>
    <row r="13" spans="1:18" ht="19.5" customHeight="1">
      <c r="A13" s="80" t="s">
        <v>3</v>
      </c>
      <c r="B13" s="81"/>
      <c r="C13" s="81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72">
        <v>1100</v>
      </c>
      <c r="Q13" s="72"/>
      <c r="R13" s="72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8" t="s">
        <v>47</v>
      </c>
      <c r="O16" s="11" t="s">
        <v>6</v>
      </c>
      <c r="P16" s="71" t="s">
        <v>5</v>
      </c>
      <c r="Q16" s="71"/>
      <c r="R16" s="71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5436.473442142538</v>
      </c>
      <c r="O18" s="39">
        <f>+N18*$P$13+0</f>
        <v>5980120.786356792</v>
      </c>
      <c r="P18" s="18"/>
      <c r="Q18" s="19"/>
      <c r="R18" s="20">
        <f>+O18/$O$41*100</f>
        <v>1.005273127867567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1841.3698463858727</v>
      </c>
      <c r="O19" s="39">
        <f aca="true" t="shared" si="0" ref="O19:O39">+N19*$P$13+0</f>
        <v>2025506.83102446</v>
      </c>
      <c r="P19" s="18"/>
      <c r="Q19" s="19"/>
      <c r="R19" s="20">
        <f aca="true" t="shared" si="1" ref="R19:R39">+O19/$O$41*100</f>
        <v>0.34049271917491963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136241.46021425322</v>
      </c>
      <c r="O20" s="39">
        <f t="shared" si="0"/>
        <v>149865606.23567855</v>
      </c>
      <c r="P20" s="18"/>
      <c r="Q20" s="19"/>
      <c r="R20" s="20">
        <f t="shared" si="1"/>
        <v>25.192779899031486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42405.3514180136</v>
      </c>
      <c r="O21" s="39">
        <f t="shared" si="0"/>
        <v>46645886.55981496</v>
      </c>
      <c r="P21" s="18"/>
      <c r="Q21" s="19"/>
      <c r="R21" s="20">
        <f t="shared" si="1"/>
        <v>7.841289157757688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373.6695660317446</v>
      </c>
      <c r="O22" s="39">
        <f t="shared" si="0"/>
        <v>411036.52263491903</v>
      </c>
      <c r="P22" s="18"/>
      <c r="Q22" s="19"/>
      <c r="R22" s="20">
        <f t="shared" si="1"/>
        <v>0.06909625834309363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5514.291380368704</v>
      </c>
      <c r="O23" s="39">
        <f t="shared" si="0"/>
        <v>6065720.518405574</v>
      </c>
      <c r="P23" s="18"/>
      <c r="Q23" s="19"/>
      <c r="R23" s="20">
        <f t="shared" si="1"/>
        <v>1.0196626550118388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36068.548256708025</v>
      </c>
      <c r="O24" s="39">
        <f t="shared" si="0"/>
        <v>39675403.08237883</v>
      </c>
      <c r="P24" s="18"/>
      <c r="Q24" s="19"/>
      <c r="R24" s="20">
        <f t="shared" si="1"/>
        <v>6.669533606582548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8971.857326871139</v>
      </c>
      <c r="O25" s="39">
        <f t="shared" si="0"/>
        <v>9869043.059558252</v>
      </c>
      <c r="P25" s="18"/>
      <c r="Q25" s="19"/>
      <c r="R25" s="20">
        <f t="shared" si="1"/>
        <v>1.6590106019557422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12696.164441805367</v>
      </c>
      <c r="O26" s="39">
        <f t="shared" si="0"/>
        <v>13965780.885985903</v>
      </c>
      <c r="P26" s="18"/>
      <c r="Q26" s="19"/>
      <c r="R26" s="20">
        <f t="shared" si="1"/>
        <v>2.3476823856799096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13031.234464618978</v>
      </c>
      <c r="O27" s="39">
        <f t="shared" si="0"/>
        <v>14334357.911080875</v>
      </c>
      <c r="P27" s="18"/>
      <c r="Q27" s="19"/>
      <c r="R27" s="20">
        <f t="shared" si="1"/>
        <v>2.4096410972368165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21092.761861778527</v>
      </c>
      <c r="O28" s="39">
        <f t="shared" si="0"/>
        <v>23202038.04795638</v>
      </c>
      <c r="P28" s="18"/>
      <c r="Q28" s="19"/>
      <c r="R28" s="20">
        <f t="shared" si="1"/>
        <v>3.900320109684789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5334.901920405803</v>
      </c>
      <c r="O29" s="39">
        <f t="shared" si="0"/>
        <v>5868392.112446384</v>
      </c>
      <c r="P29" s="18"/>
      <c r="Q29" s="19"/>
      <c r="R29" s="20">
        <f t="shared" si="1"/>
        <v>0.9864912608272464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81845.76967811791</v>
      </c>
      <c r="O30" s="39">
        <f t="shared" si="0"/>
        <v>90030346.64592971</v>
      </c>
      <c r="P30" s="18"/>
      <c r="Q30" s="19"/>
      <c r="R30" s="20">
        <f t="shared" si="1"/>
        <v>15.134324440776487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12666.81130021019</v>
      </c>
      <c r="O31" s="39">
        <f t="shared" si="0"/>
        <v>13933492.43023121</v>
      </c>
      <c r="P31" s="18"/>
      <c r="Q31" s="19"/>
      <c r="R31" s="20">
        <f t="shared" si="1"/>
        <v>2.342254616230071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22979.00794319177</v>
      </c>
      <c r="O32" s="39">
        <f t="shared" si="0"/>
        <v>25276908.737510946</v>
      </c>
      <c r="P32" s="18"/>
      <c r="Q32" s="19"/>
      <c r="R32" s="20">
        <f t="shared" si="1"/>
        <v>4.249111015843053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52135.807035401376</v>
      </c>
      <c r="O33" s="39">
        <f t="shared" si="0"/>
        <v>57349387.73894151</v>
      </c>
      <c r="P33" s="18"/>
      <c r="Q33" s="19"/>
      <c r="R33" s="20">
        <f t="shared" si="1"/>
        <v>9.640574238089638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37270.393514255244</v>
      </c>
      <c r="O34" s="39">
        <f t="shared" si="0"/>
        <v>40997432.86568077</v>
      </c>
      <c r="P34" s="18"/>
      <c r="Q34" s="19"/>
      <c r="R34" s="20">
        <f t="shared" si="1"/>
        <v>6.891770090237868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10783.17282407682</v>
      </c>
      <c r="O35" s="39">
        <f t="shared" si="0"/>
        <v>11861490.106484503</v>
      </c>
      <c r="P35" s="18"/>
      <c r="Q35" s="19"/>
      <c r="R35" s="20">
        <f t="shared" si="1"/>
        <v>1.9939458894742892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31281.453617065643</v>
      </c>
      <c r="O38" s="39">
        <f t="shared" si="0"/>
        <v>34409598.97877221</v>
      </c>
      <c r="P38" s="18"/>
      <c r="Q38" s="19"/>
      <c r="R38" s="20">
        <f t="shared" si="1"/>
        <v>5.7843388837523015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2825.1594995124674</v>
      </c>
      <c r="O39" s="39">
        <f t="shared" si="0"/>
        <v>3107675.449463714</v>
      </c>
      <c r="P39" s="18"/>
      <c r="Q39" s="19"/>
      <c r="R39" s="20">
        <f t="shared" si="1"/>
        <v>0.5224079464426464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594875225.5063365</v>
      </c>
      <c r="P41" s="18"/>
      <c r="Q41" s="19"/>
      <c r="R41" s="20">
        <f>SUM(R18:R39)</f>
        <v>99.99999999999999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540795.659551215</v>
      </c>
      <c r="P42" s="42"/>
      <c r="Q42" s="43"/>
      <c r="R42" s="43"/>
      <c r="S42" s="54"/>
      <c r="T42" s="57"/>
      <c r="U42" s="57"/>
      <c r="V42" s="60">
        <f>+U42/O42</f>
        <v>0</v>
      </c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863758827.4352007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785235.2976683642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A13:C13"/>
    <mergeCell ref="P9:R9"/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2024-01-17T17:20:56Z</dcterms:modified>
  <cp:category/>
  <cp:version/>
  <cp:contentType/>
  <cp:contentStatus/>
</cp:coreProperties>
</file>