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32760" windowWidth="17400" windowHeight="11760" activeTab="0"/>
  </bookViews>
  <sheets>
    <sheet name="Mod.4" sheetId="1" r:id="rId1"/>
  </sheets>
  <definedNames>
    <definedName name="_xlnm.Print_Area" localSheetId="0">'Mod.4'!$A$1:$R$52</definedName>
  </definedNames>
  <calcPr fullCalcOnLoad="1"/>
</workbook>
</file>

<file path=xl/sharedStrings.xml><?xml version="1.0" encoding="utf-8"?>
<sst xmlns="http://schemas.openxmlformats.org/spreadsheetml/2006/main" count="53" uniqueCount="52">
  <si>
    <t xml:space="preserve"> PROFESIONAL:</t>
  </si>
  <si>
    <t xml:space="preserve"> COMITENTE:</t>
  </si>
  <si>
    <t xml:space="preserve"> OBRA:</t>
  </si>
  <si>
    <t xml:space="preserve"> UBICACIÓN:</t>
  </si>
  <si>
    <t>Nº</t>
  </si>
  <si>
    <t>% INCIDENCIA</t>
  </si>
  <si>
    <t>$ TOTAL</t>
  </si>
  <si>
    <t>MOVIMIENTO DE TIERRA</t>
  </si>
  <si>
    <t>MAMPOSTERÍAS</t>
  </si>
  <si>
    <t>CAPAS AISLADORAS</t>
  </si>
  <si>
    <t>CUBIERTAS</t>
  </si>
  <si>
    <t>REVOQUES</t>
  </si>
  <si>
    <t>CONTRAPISOS</t>
  </si>
  <si>
    <t>CIELORRASOS</t>
  </si>
  <si>
    <t>REVESTIMIENTOS</t>
  </si>
  <si>
    <t>PISOS</t>
  </si>
  <si>
    <t>ZÓCALOS</t>
  </si>
  <si>
    <t>CARPINTERÍAS</t>
  </si>
  <si>
    <t>VIDRIOS</t>
  </si>
  <si>
    <t>PINTURAS</t>
  </si>
  <si>
    <t>EQUIPAMIENTO</t>
  </si>
  <si>
    <t>VARIOS</t>
  </si>
  <si>
    <t>COSTO POR M2</t>
  </si>
  <si>
    <t>PRECIO POR M2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</si>
  <si>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</si>
  <si>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</si>
  <si>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</si>
  <si>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</si>
  <si>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</si>
  <si>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</si>
  <si>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</si>
  <si>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</si>
  <si>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</si>
  <si>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RUBRO</t>
  </si>
  <si>
    <t xml:space="preserve"> MATRÍCULA Nº:</t>
  </si>
  <si>
    <t>FECHA</t>
  </si>
  <si>
    <t>TRABAJOS PRELIMINARES</t>
  </si>
  <si>
    <r>
      <t xml:space="preserve">COSTO NETO </t>
    </r>
    <r>
      <rPr>
        <b/>
        <sz val="6"/>
        <rFont val="Arial"/>
        <family val="2"/>
      </rPr>
      <t>Precios de mercado (encuestados por el CAPSF), sin IVA</t>
    </r>
  </si>
  <si>
    <t xml:space="preserve">PRECIO TEÓRICO </t>
  </si>
  <si>
    <t>ESTRUCTURA RESISTENTE</t>
  </si>
  <si>
    <t>INSTALACIONES ELÉCTRICAS Y AFINES</t>
  </si>
  <si>
    <t>INSTALACIONES SANITARIAS Y AFINES</t>
  </si>
  <si>
    <t>INSTALACIÓNES ESPECIALES</t>
  </si>
  <si>
    <t>SUPERFICIE</t>
  </si>
  <si>
    <t>INSTALACIONES DE ACONDICIONAMIENTO AMBIENTAL</t>
  </si>
  <si>
    <t>INSTALACIONES DE GAS</t>
  </si>
  <si>
    <t>Coeficiente Resumen GG-Be-IVA (valores teóricos)</t>
  </si>
  <si>
    <t>valores s/ modelo</t>
  </si>
  <si>
    <t>se podrán "ajustar" valores de rubros, agregando y/o corrigiendo lo que a criterio profesional resulta</t>
  </si>
  <si>
    <r>
      <t xml:space="preserve">En la presente planilla, cuyos datos consignados corresponden al </t>
    </r>
    <r>
      <rPr>
        <b/>
        <sz val="10"/>
        <color indexed="10"/>
        <rFont val="MS Sans Serif"/>
        <family val="2"/>
      </rPr>
      <t>"modelo 1 CAPSF"</t>
    </r>
    <r>
      <rPr>
        <sz val="10"/>
        <color indexed="10"/>
        <rFont val="MS Sans Serif"/>
        <family val="2"/>
      </rPr>
      <t xml:space="preserve"> estudiado,</t>
    </r>
  </si>
  <si>
    <r>
      <t xml:space="preserve">necesario para personalizar la estimación del presupuesto del </t>
    </r>
    <r>
      <rPr>
        <b/>
        <sz val="10"/>
        <color indexed="10"/>
        <rFont val="MS Sans Serif"/>
        <family val="2"/>
      </rPr>
      <t>proyecto particular</t>
    </r>
    <r>
      <rPr>
        <sz val="10"/>
        <color indexed="10"/>
        <rFont val="MS Sans Serif"/>
        <family val="2"/>
      </rPr>
      <t xml:space="preserve"> que se estudia.</t>
    </r>
  </si>
  <si>
    <t>Edificio Oficinas sin ascensor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</si>
</sst>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&quot;$&quot;;\-#,##0&quot;$&quot;"/>
    <numFmt numFmtId="181" formatCode="#,##0&quot;$&quot;;[Red]\-#,##0&quot;$&quot;"/>
    <numFmt numFmtId="182" formatCode="#,##0.00&quot;$&quot;;\-#,##0.00&quot;$&quot;"/>
    <numFmt numFmtId="183" formatCode="#,##0.00&quot;$&quot;;[Red]\-#,##0.00&quot;$&quot;"/>
    <numFmt numFmtId="184" formatCode="_-* #,##0&quot;$&quot;_-;\-* #,##0&quot;$&quot;_-;_-* &quot;-&quot;&quot;$&quot;_-;_-@_-"/>
    <numFmt numFmtId="185" formatCode="_-* #,##0_$_-;\-* #,##0_$_-;_-* &quot;-&quot;_$_-;_-@_-"/>
    <numFmt numFmtId="186" formatCode="_-* #,##0.00&quot;$&quot;_-;\-* #,##0.00&quot;$&quot;_-;_-* &quot;-&quot;??&quot;$&quot;_-;_-@_-"/>
    <numFmt numFmtId="187" formatCode="_-* #,##0.00_$_-;\-* #,##0.00_$_-;_-* &quot;-&quot;??_$_-;_-@_-"/>
    <numFmt numFmtId="188" formatCode="&quot;$&quot;\ #,##0.00"/>
    <numFmt numFmtId="189" formatCode="0.0"/>
    <numFmt numFmtId="190" formatCode="0.000"/>
    <numFmt numFmtId="191" formatCode="0.0000"/>
    <numFmt numFmtId="192" formatCode="#,##0.0"/>
    <numFmt numFmtId="193" formatCode="#,##0.000"/>
    <numFmt numFmtId="194" formatCode="#,##0.0000"/>
    <numFmt numFmtId="195" formatCode="#,##0.00000"/>
  </numFmts>
  <fonts count="50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u val="single"/>
      <sz val="9"/>
      <name val="Arial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b/>
      <sz val="6"/>
      <name val="Arial"/>
      <family val="2"/>
    </font>
    <font>
      <b/>
      <sz val="16"/>
      <color indexed="52"/>
      <name val="Arial"/>
      <family val="2"/>
    </font>
    <font>
      <sz val="10"/>
      <color indexed="10"/>
      <name val="MS Sans Serif"/>
      <family val="2"/>
    </font>
    <font>
      <b/>
      <sz val="10"/>
      <color indexed="10"/>
      <name val="MS Sans Serif"/>
      <family val="2"/>
    </font>
    <font>
      <sz val="10"/>
      <name val="MS Sans Serif"/>
      <family val="2"/>
    </font>
    <font>
      <sz val="7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83">
    <xf numFmtId="0" fontId="0" fillId="0" borderId="0" xfId="0" applyAlignment="1">
      <alignment/>
    </xf>
    <xf numFmtId="0" fontId="4" fillId="33" borderId="10" xfId="0" applyFont="1" applyFill="1" applyBorder="1" applyAlignment="1">
      <alignment vertical="center"/>
    </xf>
    <xf numFmtId="0" fontId="4" fillId="33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Alignment="1">
      <alignment/>
    </xf>
    <xf numFmtId="0" fontId="0" fillId="34" borderId="0" xfId="0" applyFont="1" applyFill="1" applyAlignment="1">
      <alignment horizontal="center" vertical="center"/>
    </xf>
    <xf numFmtId="17" fontId="9" fillId="0" borderId="0" xfId="0" applyNumberFormat="1" applyFont="1" applyAlignment="1">
      <alignment horizontal="right" vertical="center"/>
    </xf>
    <xf numFmtId="0" fontId="3" fillId="0" borderId="0" xfId="0" applyFont="1" applyAlignment="1" applyProtection="1">
      <alignment horizontal="center" vertical="center" wrapText="1" shrinkToFit="1"/>
      <protection locked="0"/>
    </xf>
    <xf numFmtId="0" fontId="4" fillId="33" borderId="0" xfId="0" applyFont="1" applyFill="1" applyBorder="1" applyAlignment="1">
      <alignment horizontal="left" vertical="center" indent="1"/>
    </xf>
    <xf numFmtId="4" fontId="3" fillId="0" borderId="0" xfId="0" applyNumberFormat="1" applyFont="1" applyAlignment="1">
      <alignment/>
    </xf>
    <xf numFmtId="0" fontId="4" fillId="33" borderId="12" xfId="0" applyFont="1" applyFill="1" applyBorder="1" applyAlignment="1">
      <alignment horizontal="right" vertical="center" indent="1"/>
    </xf>
    <xf numFmtId="0" fontId="0" fillId="33" borderId="13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Alignment="1">
      <alignment vertical="center"/>
    </xf>
    <xf numFmtId="49" fontId="6" fillId="35" borderId="14" xfId="0" applyNumberFormat="1" applyFont="1" applyFill="1" applyBorder="1" applyAlignment="1">
      <alignment horizontal="center" vertical="center"/>
    </xf>
    <xf numFmtId="4" fontId="1" fillId="34" borderId="15" xfId="0" applyNumberFormat="1" applyFont="1" applyFill="1" applyBorder="1" applyAlignment="1" applyProtection="1">
      <alignment horizontal="right" vertical="center"/>
      <protection locked="0"/>
    </xf>
    <xf numFmtId="4" fontId="1" fillId="34" borderId="16" xfId="0" applyNumberFormat="1" applyFont="1" applyFill="1" applyBorder="1" applyAlignment="1" applyProtection="1">
      <alignment horizontal="right" vertical="center"/>
      <protection locked="0"/>
    </xf>
    <xf numFmtId="2" fontId="1" fillId="34" borderId="16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 indent="1"/>
    </xf>
    <xf numFmtId="0" fontId="1" fillId="0" borderId="0" xfId="0" applyFont="1" applyAlignment="1">
      <alignment horizontal="right" vertical="center" indent="1"/>
    </xf>
    <xf numFmtId="0" fontId="7" fillId="0" borderId="0" xfId="0" applyFont="1" applyFill="1" applyBorder="1" applyAlignment="1">
      <alignment horizontal="right" vertical="center" indent="1"/>
    </xf>
    <xf numFmtId="0" fontId="1" fillId="36" borderId="16" xfId="0" applyFont="1" applyFill="1" applyBorder="1" applyAlignment="1">
      <alignment horizontal="left" vertical="center" indent="1"/>
    </xf>
    <xf numFmtId="0" fontId="1" fillId="36" borderId="13" xfId="0" applyFont="1" applyFill="1" applyBorder="1" applyAlignment="1">
      <alignment horizontal="left" vertical="center" indent="1"/>
    </xf>
    <xf numFmtId="0" fontId="5" fillId="36" borderId="13" xfId="0" applyFont="1" applyFill="1" applyBorder="1" applyAlignment="1">
      <alignment horizontal="left" vertical="center" indent="1"/>
    </xf>
    <xf numFmtId="0" fontId="1" fillId="36" borderId="17" xfId="0" applyFont="1" applyFill="1" applyBorder="1" applyAlignment="1">
      <alignment horizontal="left" vertical="center" indent="1"/>
    </xf>
    <xf numFmtId="0" fontId="1" fillId="0" borderId="0" xfId="0" applyFont="1" applyFill="1" applyBorder="1" applyAlignment="1">
      <alignment horizontal="left" vertical="center" indent="1"/>
    </xf>
    <xf numFmtId="0" fontId="4" fillId="33" borderId="16" xfId="0" applyFont="1" applyFill="1" applyBorder="1" applyAlignment="1">
      <alignment horizontal="left" vertical="center" indent="1"/>
    </xf>
    <xf numFmtId="0" fontId="1" fillId="33" borderId="16" xfId="0" applyFont="1" applyFill="1" applyBorder="1" applyAlignment="1">
      <alignment horizontal="left" vertical="center" indent="1"/>
    </xf>
    <xf numFmtId="0" fontId="4" fillId="33" borderId="17" xfId="0" applyFont="1" applyFill="1" applyBorder="1" applyAlignment="1">
      <alignment horizontal="left" vertical="center" indent="1"/>
    </xf>
    <xf numFmtId="0" fontId="1" fillId="33" borderId="17" xfId="0" applyFont="1" applyFill="1" applyBorder="1" applyAlignment="1">
      <alignment horizontal="left" vertical="center" indent="1"/>
    </xf>
    <xf numFmtId="0" fontId="1" fillId="33" borderId="0" xfId="0" applyFont="1" applyFill="1" applyBorder="1" applyAlignment="1">
      <alignment horizontal="left" vertical="center" indent="1"/>
    </xf>
    <xf numFmtId="0" fontId="8" fillId="33" borderId="16" xfId="0" applyFont="1" applyFill="1" applyBorder="1" applyAlignment="1">
      <alignment horizontal="left" vertical="center" indent="1"/>
    </xf>
    <xf numFmtId="0" fontId="8" fillId="33" borderId="16" xfId="0" applyFont="1" applyFill="1" applyBorder="1" applyAlignment="1">
      <alignment horizontal="left" vertical="center" indent="1"/>
    </xf>
    <xf numFmtId="4" fontId="1" fillId="33" borderId="15" xfId="0" applyNumberFormat="1" applyFont="1" applyFill="1" applyBorder="1" applyAlignment="1">
      <alignment horizontal="right" vertical="center" indent="1"/>
    </xf>
    <xf numFmtId="4" fontId="4" fillId="33" borderId="15" xfId="0" applyNumberFormat="1" applyFont="1" applyFill="1" applyBorder="1" applyAlignment="1">
      <alignment horizontal="right" vertical="center" indent="1"/>
    </xf>
    <xf numFmtId="193" fontId="8" fillId="33" borderId="15" xfId="0" applyNumberFormat="1" applyFont="1" applyFill="1" applyBorder="1" applyAlignment="1">
      <alignment horizontal="center" vertical="center"/>
    </xf>
    <xf numFmtId="4" fontId="1" fillId="0" borderId="15" xfId="0" applyNumberFormat="1" applyFont="1" applyFill="1" applyBorder="1" applyAlignment="1" applyProtection="1">
      <alignment horizontal="right" vertical="center"/>
      <protection locked="0"/>
    </xf>
    <xf numFmtId="4" fontId="1" fillId="0" borderId="16" xfId="0" applyNumberFormat="1" applyFont="1" applyFill="1" applyBorder="1" applyAlignment="1" applyProtection="1">
      <alignment horizontal="right" vertical="center"/>
      <protection locked="0"/>
    </xf>
    <xf numFmtId="0" fontId="2" fillId="34" borderId="0" xfId="0" applyFont="1" applyFill="1" applyAlignment="1">
      <alignment horizontal="center" vertical="center"/>
    </xf>
    <xf numFmtId="0" fontId="12" fillId="0" borderId="0" xfId="33" applyFont="1" applyAlignment="1">
      <alignment/>
    </xf>
    <xf numFmtId="0" fontId="0" fillId="0" borderId="0" xfId="33" applyAlignment="1">
      <alignment/>
    </xf>
    <xf numFmtId="2" fontId="10" fillId="0" borderId="0" xfId="33" applyNumberFormat="1" applyFont="1" applyAlignment="1">
      <alignment horizontal="left"/>
    </xf>
    <xf numFmtId="2" fontId="3" fillId="36" borderId="16" xfId="0" applyNumberFormat="1" applyFont="1" applyFill="1" applyBorder="1" applyAlignment="1">
      <alignment horizontal="center" vertical="center" wrapText="1"/>
    </xf>
    <xf numFmtId="0" fontId="9" fillId="0" borderId="0" xfId="33" applyFont="1" applyAlignment="1">
      <alignment vertical="top"/>
    </xf>
    <xf numFmtId="195" fontId="3" fillId="0" borderId="0" xfId="0" applyNumberFormat="1" applyFont="1" applyAlignment="1">
      <alignment/>
    </xf>
    <xf numFmtId="49" fontId="2" fillId="34" borderId="18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/>
    </xf>
    <xf numFmtId="0" fontId="13" fillId="0" borderId="0" xfId="0" applyFont="1" applyBorder="1" applyAlignment="1">
      <alignment/>
    </xf>
    <xf numFmtId="2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49" fillId="0" borderId="0" xfId="0" applyFont="1" applyBorder="1" applyAlignment="1">
      <alignment/>
    </xf>
    <xf numFmtId="0" fontId="2" fillId="33" borderId="10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left" vertical="center"/>
    </xf>
    <xf numFmtId="0" fontId="0" fillId="34" borderId="10" xfId="0" applyFill="1" applyBorder="1" applyAlignment="1" applyProtection="1">
      <alignment horizontal="left" vertical="center"/>
      <protection locked="0"/>
    </xf>
    <xf numFmtId="0" fontId="0" fillId="34" borderId="13" xfId="0" applyFill="1" applyBorder="1" applyAlignment="1" applyProtection="1">
      <alignment horizontal="left" vertical="center"/>
      <protection locked="0"/>
    </xf>
    <xf numFmtId="0" fontId="0" fillId="34" borderId="14" xfId="0" applyFill="1" applyBorder="1" applyAlignment="1" applyProtection="1">
      <alignment horizontal="left" vertical="center"/>
      <protection locked="0"/>
    </xf>
    <xf numFmtId="0" fontId="2" fillId="34" borderId="10" xfId="0" applyFont="1" applyFill="1" applyBorder="1" applyAlignment="1" applyProtection="1">
      <alignment horizontal="left" vertical="center" indent="1"/>
      <protection locked="0"/>
    </xf>
    <xf numFmtId="0" fontId="2" fillId="34" borderId="13" xfId="0" applyFont="1" applyFill="1" applyBorder="1" applyAlignment="1" applyProtection="1">
      <alignment horizontal="left" vertical="center" indent="1"/>
      <protection locked="0"/>
    </xf>
    <xf numFmtId="0" fontId="2" fillId="34" borderId="14" xfId="0" applyFont="1" applyFill="1" applyBorder="1" applyAlignment="1" applyProtection="1">
      <alignment horizontal="left" vertical="center" indent="1"/>
      <protection locked="0"/>
    </xf>
    <xf numFmtId="3" fontId="2" fillId="34" borderId="0" xfId="0" applyNumberFormat="1" applyFont="1" applyFill="1" applyAlignment="1" applyProtection="1">
      <alignment horizontal="center" vertical="center"/>
      <protection locked="0"/>
    </xf>
    <xf numFmtId="17" fontId="9" fillId="0" borderId="0" xfId="33" applyNumberFormat="1" applyFont="1" applyAlignment="1">
      <alignment horizontal="center" vertical="top"/>
    </xf>
    <xf numFmtId="0" fontId="0" fillId="34" borderId="15" xfId="0" applyFill="1" applyBorder="1" applyAlignment="1" applyProtection="1">
      <alignment horizontal="left" vertical="center"/>
      <protection locked="0"/>
    </xf>
    <xf numFmtId="0" fontId="0" fillId="34" borderId="16" xfId="0" applyFill="1" applyBorder="1" applyAlignment="1" applyProtection="1">
      <alignment horizontal="left" vertical="center"/>
      <protection locked="0"/>
    </xf>
    <xf numFmtId="0" fontId="0" fillId="34" borderId="19" xfId="0" applyFill="1" applyBorder="1" applyAlignment="1" applyProtection="1">
      <alignment horizontal="left" vertical="center"/>
      <protection locked="0"/>
    </xf>
    <xf numFmtId="0" fontId="4" fillId="33" borderId="10" xfId="0" applyFont="1" applyFill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4" fillId="33" borderId="0" xfId="0" applyFont="1" applyFill="1" applyAlignment="1">
      <alignment horizontal="center" vertical="center"/>
    </xf>
    <xf numFmtId="0" fontId="4" fillId="33" borderId="12" xfId="0" applyFont="1" applyFill="1" applyBorder="1" applyAlignment="1">
      <alignment horizontal="left" vertical="center" indent="1"/>
    </xf>
    <xf numFmtId="0" fontId="4" fillId="33" borderId="0" xfId="0" applyFont="1" applyFill="1" applyBorder="1" applyAlignment="1">
      <alignment horizontal="left" vertical="center" indent="1"/>
    </xf>
    <xf numFmtId="0" fontId="4" fillId="33" borderId="10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left" vertical="center"/>
    </xf>
    <xf numFmtId="0" fontId="4" fillId="33" borderId="18" xfId="0" applyFont="1" applyFill="1" applyBorder="1" applyAlignment="1">
      <alignment horizontal="center" vertical="center"/>
    </xf>
    <xf numFmtId="2" fontId="3" fillId="36" borderId="16" xfId="0" applyNumberFormat="1" applyFont="1" applyFill="1" applyBorder="1" applyAlignment="1">
      <alignment horizontal="center" vertical="center"/>
    </xf>
    <xf numFmtId="2" fontId="3" fillId="36" borderId="13" xfId="0" applyNumberFormat="1" applyFont="1" applyFill="1" applyBorder="1" applyAlignment="1">
      <alignment horizontal="center" vertical="center"/>
    </xf>
    <xf numFmtId="2" fontId="3" fillId="36" borderId="14" xfId="0" applyNumberFormat="1" applyFont="1" applyFill="1" applyBorder="1" applyAlignment="1">
      <alignment horizontal="center" vertical="center"/>
    </xf>
    <xf numFmtId="2" fontId="3" fillId="36" borderId="17" xfId="0" applyNumberFormat="1" applyFont="1" applyFill="1" applyBorder="1" applyAlignment="1">
      <alignment horizontal="center" vertical="center"/>
    </xf>
    <xf numFmtId="4" fontId="3" fillId="0" borderId="0" xfId="0" applyNumberFormat="1" applyFont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NCLAS,REZONES Y SUS PARTES,DE FUNDICION,DE HIERRO O DE ACERO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17</xdr:col>
      <xdr:colOff>504825</xdr:colOff>
      <xdr:row>3</xdr:row>
      <xdr:rowOff>152400</xdr:rowOff>
    </xdr:to>
    <xdr:pic>
      <xdr:nvPicPr>
        <xdr:cNvPr id="1" name="Picture 2" descr="PLANILLA COMPUTO - RUBROS - cabece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56292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47</xdr:row>
      <xdr:rowOff>76200</xdr:rowOff>
    </xdr:from>
    <xdr:to>
      <xdr:col>17</xdr:col>
      <xdr:colOff>485775</xdr:colOff>
      <xdr:row>51</xdr:row>
      <xdr:rowOff>133350</xdr:rowOff>
    </xdr:to>
    <xdr:pic>
      <xdr:nvPicPr>
        <xdr:cNvPr id="2" name="Imagen 10" descr="pie planilla comput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8372475"/>
          <a:ext cx="55721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14</xdr:col>
      <xdr:colOff>276225</xdr:colOff>
      <xdr:row>6</xdr:row>
      <xdr:rowOff>0</xdr:rowOff>
    </xdr:to>
    <xdr:pic>
      <xdr:nvPicPr>
        <xdr:cNvPr id="3" name="Imagen 4" descr="tit_costos_rubros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647700"/>
          <a:ext cx="37242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V58"/>
  <sheetViews>
    <sheetView showGridLines="0" showZeros="0" tabSelected="1" zoomScale="150" zoomScaleNormal="150" zoomScalePageLayoutView="0" workbookViewId="0" topLeftCell="A1">
      <selection activeCell="P5" sqref="P5:R5"/>
    </sheetView>
  </sheetViews>
  <sheetFormatPr defaultColWidth="11.421875" defaultRowHeight="12.75"/>
  <cols>
    <col min="1" max="1" width="5.7109375" style="0" customWidth="1"/>
    <col min="2" max="2" width="3.7109375" style="0" customWidth="1"/>
    <col min="3" max="3" width="5.8515625" style="0" customWidth="1"/>
    <col min="4" max="12" width="3.7109375" style="0" customWidth="1"/>
    <col min="13" max="13" width="3.00390625" style="0" customWidth="1"/>
    <col min="14" max="14" width="9.7109375" style="0" hidden="1" customWidth="1"/>
    <col min="15" max="15" width="15.7109375" style="0" customWidth="1"/>
    <col min="16" max="17" width="4.7109375" style="0" customWidth="1"/>
    <col min="18" max="18" width="7.7109375" style="0" customWidth="1"/>
    <col min="19" max="19" width="11.00390625" style="0" customWidth="1"/>
    <col min="20" max="20" width="10.140625" style="0" customWidth="1"/>
    <col min="21" max="21" width="9.8515625" style="0" customWidth="1"/>
    <col min="22" max="22" width="7.421875" style="0" customWidth="1"/>
  </cols>
  <sheetData>
    <row r="5" spans="16:19" ht="33.75" customHeight="1">
      <c r="P5" s="65">
        <v>45292</v>
      </c>
      <c r="Q5" s="65"/>
      <c r="R5" s="65"/>
      <c r="S5" s="48"/>
    </row>
    <row r="6" spans="16:18" ht="20.25">
      <c r="P6" s="6"/>
      <c r="Q6" s="6"/>
      <c r="R6" s="6"/>
    </row>
    <row r="8" ht="8.25" customHeight="1"/>
    <row r="9" spans="1:18" ht="19.5" customHeight="1">
      <c r="A9" s="69" t="s">
        <v>0</v>
      </c>
      <c r="B9" s="70"/>
      <c r="C9" s="71"/>
      <c r="D9" s="66"/>
      <c r="E9" s="67"/>
      <c r="F9" s="67"/>
      <c r="G9" s="67"/>
      <c r="H9" s="67"/>
      <c r="I9" s="67"/>
      <c r="J9" s="67"/>
      <c r="K9" s="67"/>
      <c r="L9" s="67"/>
      <c r="M9" s="67"/>
      <c r="N9" s="67"/>
      <c r="O9" s="68"/>
      <c r="P9" s="72" t="s">
        <v>35</v>
      </c>
      <c r="Q9" s="72"/>
      <c r="R9" s="72"/>
    </row>
    <row r="10" spans="1:18" ht="19.5" customHeight="1">
      <c r="A10" s="1" t="s">
        <v>34</v>
      </c>
      <c r="B10" s="11"/>
      <c r="C10" s="11"/>
      <c r="D10" s="58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60"/>
      <c r="P10" s="5"/>
      <c r="Q10" s="50" t="s">
        <v>24</v>
      </c>
      <c r="R10" s="43">
        <v>2024</v>
      </c>
    </row>
    <row r="11" spans="1:18" ht="19.5" customHeight="1">
      <c r="A11" s="75" t="s">
        <v>1</v>
      </c>
      <c r="B11" s="76"/>
      <c r="C11" s="76"/>
      <c r="D11" s="58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60"/>
      <c r="P11" s="12"/>
      <c r="Q11" s="12"/>
      <c r="R11" s="12"/>
    </row>
    <row r="12" spans="1:18" ht="19.5" customHeight="1">
      <c r="A12" s="56" t="s">
        <v>2</v>
      </c>
      <c r="B12" s="57"/>
      <c r="C12" s="57"/>
      <c r="D12" s="61" t="s">
        <v>51</v>
      </c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3"/>
      <c r="P12" s="72" t="s">
        <v>43</v>
      </c>
      <c r="Q12" s="72"/>
      <c r="R12" s="72"/>
    </row>
    <row r="13" spans="1:18" ht="19.5" customHeight="1">
      <c r="A13" s="56" t="s">
        <v>3</v>
      </c>
      <c r="B13" s="57"/>
      <c r="C13" s="57"/>
      <c r="D13" s="58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60"/>
      <c r="P13" s="64">
        <v>620</v>
      </c>
      <c r="Q13" s="64"/>
      <c r="R13" s="64"/>
    </row>
    <row r="14" spans="1:18" ht="12.75" customHeight="1">
      <c r="A14" s="3"/>
      <c r="B14" s="3"/>
      <c r="C14" s="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4"/>
      <c r="Q14" s="14"/>
      <c r="R14" s="14"/>
    </row>
    <row r="15" spans="1:18" ht="12.75" customHeight="1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7"/>
      <c r="P15" s="12"/>
      <c r="Q15" s="12"/>
      <c r="R15" s="12"/>
    </row>
    <row r="16" spans="1:18" ht="19.5" customHeight="1">
      <c r="A16" s="2" t="s">
        <v>4</v>
      </c>
      <c r="B16" s="73" t="s">
        <v>33</v>
      </c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47" t="s">
        <v>47</v>
      </c>
      <c r="O16" s="10" t="s">
        <v>6</v>
      </c>
      <c r="P16" s="77" t="s">
        <v>5</v>
      </c>
      <c r="Q16" s="77"/>
      <c r="R16" s="77"/>
    </row>
    <row r="17" spans="1:18" ht="7.5" customHeight="1">
      <c r="A17" s="15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4"/>
      <c r="P17" s="15"/>
      <c r="Q17" s="15"/>
      <c r="R17" s="15"/>
    </row>
    <row r="18" spans="1:22" ht="12.75">
      <c r="A18" s="16" t="s">
        <v>24</v>
      </c>
      <c r="B18" s="26" t="s">
        <v>36</v>
      </c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78">
        <v>7994.816180436602</v>
      </c>
      <c r="O18" s="38">
        <f>+N18*$P$13+0</f>
        <v>4956786.031870693</v>
      </c>
      <c r="P18" s="17"/>
      <c r="Q18" s="18"/>
      <c r="R18" s="19">
        <f>+O18/$O$41*100</f>
        <v>1.1010816770561487</v>
      </c>
      <c r="S18" s="9"/>
      <c r="T18" s="53"/>
      <c r="U18" s="53"/>
      <c r="V18" s="51"/>
    </row>
    <row r="19" spans="1:22" ht="12.75">
      <c r="A19" s="16" t="s">
        <v>25</v>
      </c>
      <c r="B19" s="27" t="s">
        <v>7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79">
        <v>6523.185885012161</v>
      </c>
      <c r="O19" s="38">
        <f aca="true" t="shared" si="0" ref="O19:O39">+N19*$P$13+0</f>
        <v>4044375.24870754</v>
      </c>
      <c r="P19" s="17"/>
      <c r="Q19" s="18"/>
      <c r="R19" s="19">
        <f aca="true" t="shared" si="1" ref="R19:R39">+O19/$O$41*100</f>
        <v>0.8984022011155163</v>
      </c>
      <c r="S19" s="9"/>
      <c r="T19" s="53"/>
      <c r="U19" s="53"/>
      <c r="V19" s="51"/>
    </row>
    <row r="20" spans="1:22" ht="12.75">
      <c r="A20" s="16" t="s">
        <v>26</v>
      </c>
      <c r="B20" s="27" t="s">
        <v>39</v>
      </c>
      <c r="C20" s="27"/>
      <c r="D20" s="27"/>
      <c r="E20" s="27"/>
      <c r="F20" s="27"/>
      <c r="G20" s="27"/>
      <c r="H20" s="27"/>
      <c r="I20" s="27"/>
      <c r="J20" s="27"/>
      <c r="K20" s="28"/>
      <c r="L20" s="27"/>
      <c r="M20" s="27"/>
      <c r="N20" s="79">
        <v>117413.08291107496</v>
      </c>
      <c r="O20" s="38">
        <f t="shared" si="0"/>
        <v>72796111.40486647</v>
      </c>
      <c r="P20" s="17"/>
      <c r="Q20" s="18"/>
      <c r="R20" s="19">
        <f t="shared" si="1"/>
        <v>16.170652498103955</v>
      </c>
      <c r="S20" s="9"/>
      <c r="T20" s="53"/>
      <c r="U20" s="53"/>
      <c r="V20" s="51"/>
    </row>
    <row r="21" spans="1:22" ht="12.75">
      <c r="A21" s="16" t="s">
        <v>27</v>
      </c>
      <c r="B21" s="27" t="s">
        <v>8</v>
      </c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79">
        <v>25398.05816370001</v>
      </c>
      <c r="O21" s="38">
        <f t="shared" si="0"/>
        <v>15746796.061494006</v>
      </c>
      <c r="P21" s="17"/>
      <c r="Q21" s="18"/>
      <c r="R21" s="19">
        <f t="shared" si="1"/>
        <v>3.4979336417124736</v>
      </c>
      <c r="S21" s="9"/>
      <c r="T21" s="53"/>
      <c r="U21" s="53"/>
      <c r="V21" s="51"/>
    </row>
    <row r="22" spans="1:22" ht="12.75">
      <c r="A22" s="16" t="s">
        <v>28</v>
      </c>
      <c r="B22" s="27" t="s">
        <v>9</v>
      </c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79">
        <v>3442.9992470909865</v>
      </c>
      <c r="O22" s="38">
        <f t="shared" si="0"/>
        <v>2134659.5331964116</v>
      </c>
      <c r="P22" s="17"/>
      <c r="Q22" s="18"/>
      <c r="R22" s="19">
        <f t="shared" si="1"/>
        <v>0.4741851844407222</v>
      </c>
      <c r="S22" s="9"/>
      <c r="T22" s="53"/>
      <c r="U22" s="53"/>
      <c r="V22" s="51"/>
    </row>
    <row r="23" spans="1:22" ht="12.75">
      <c r="A23" s="16" t="s">
        <v>29</v>
      </c>
      <c r="B23" s="27" t="s">
        <v>10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79">
        <v>31540.609323905202</v>
      </c>
      <c r="O23" s="38">
        <f t="shared" si="0"/>
        <v>19555177.780821227</v>
      </c>
      <c r="P23" s="17"/>
      <c r="Q23" s="18"/>
      <c r="R23" s="19">
        <f t="shared" si="1"/>
        <v>4.343913133952978</v>
      </c>
      <c r="S23" s="9"/>
      <c r="T23" s="53"/>
      <c r="U23" s="53"/>
      <c r="V23" s="51"/>
    </row>
    <row r="24" spans="1:22" ht="12.75">
      <c r="A24" s="16" t="s">
        <v>30</v>
      </c>
      <c r="B24" s="27" t="s">
        <v>11</v>
      </c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79">
        <v>22796.87742957794</v>
      </c>
      <c r="O24" s="38">
        <f t="shared" si="0"/>
        <v>14134064.006338323</v>
      </c>
      <c r="P24" s="17"/>
      <c r="Q24" s="18"/>
      <c r="R24" s="19">
        <f t="shared" si="1"/>
        <v>3.1396874506290833</v>
      </c>
      <c r="S24" s="9"/>
      <c r="T24" s="53"/>
      <c r="U24" s="53"/>
      <c r="V24" s="51"/>
    </row>
    <row r="25" spans="1:22" ht="12.75">
      <c r="A25" s="16" t="s">
        <v>31</v>
      </c>
      <c r="B25" s="27" t="s">
        <v>12</v>
      </c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79">
        <v>12909.524808139002</v>
      </c>
      <c r="O25" s="38">
        <f t="shared" si="0"/>
        <v>8003905.381046182</v>
      </c>
      <c r="P25" s="17"/>
      <c r="Q25" s="18"/>
      <c r="R25" s="19">
        <f t="shared" si="1"/>
        <v>1.7779572294015382</v>
      </c>
      <c r="S25" s="9"/>
      <c r="T25" s="53"/>
      <c r="U25" s="53"/>
      <c r="V25" s="51"/>
    </row>
    <row r="26" spans="1:22" ht="12.75">
      <c r="A26" s="16" t="s">
        <v>32</v>
      </c>
      <c r="B26" s="27" t="s">
        <v>13</v>
      </c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79">
        <v>23395.530045424923</v>
      </c>
      <c r="O26" s="38">
        <f t="shared" si="0"/>
        <v>14505228.628163451</v>
      </c>
      <c r="P26" s="17"/>
      <c r="Q26" s="18"/>
      <c r="R26" s="19">
        <f t="shared" si="1"/>
        <v>3.2221365540673625</v>
      </c>
      <c r="S26" s="9"/>
      <c r="T26" s="53"/>
      <c r="U26" s="53"/>
      <c r="V26" s="51"/>
    </row>
    <row r="27" spans="1:22" ht="12.75">
      <c r="A27" s="16">
        <v>10</v>
      </c>
      <c r="B27" s="27" t="s">
        <v>14</v>
      </c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79">
        <v>7888.021834484668</v>
      </c>
      <c r="O27" s="38">
        <f t="shared" si="0"/>
        <v>4890573.537380494</v>
      </c>
      <c r="P27" s="17"/>
      <c r="Q27" s="18"/>
      <c r="R27" s="19">
        <f t="shared" si="1"/>
        <v>1.0863734842863622</v>
      </c>
      <c r="S27" s="9"/>
      <c r="T27" s="53"/>
      <c r="U27" s="53"/>
      <c r="V27" s="51"/>
    </row>
    <row r="28" spans="1:22" ht="12.75">
      <c r="A28" s="16">
        <v>11</v>
      </c>
      <c r="B28" s="27" t="s">
        <v>15</v>
      </c>
      <c r="C28" s="27"/>
      <c r="D28" s="27"/>
      <c r="E28" s="27"/>
      <c r="F28" s="28"/>
      <c r="G28" s="27"/>
      <c r="H28" s="27"/>
      <c r="I28" s="27"/>
      <c r="J28" s="27"/>
      <c r="K28" s="27"/>
      <c r="L28" s="27"/>
      <c r="M28" s="27"/>
      <c r="N28" s="79">
        <v>43992.4043947653</v>
      </c>
      <c r="O28" s="38">
        <f t="shared" si="0"/>
        <v>27275290.724754483</v>
      </c>
      <c r="P28" s="17"/>
      <c r="Q28" s="18"/>
      <c r="R28" s="19">
        <f t="shared" si="1"/>
        <v>6.058829786137141</v>
      </c>
      <c r="S28" s="9"/>
      <c r="T28" s="53"/>
      <c r="U28" s="53"/>
      <c r="V28" s="51"/>
    </row>
    <row r="29" spans="1:22" ht="12.75">
      <c r="A29" s="16">
        <v>12</v>
      </c>
      <c r="B29" s="27" t="s">
        <v>16</v>
      </c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79">
        <v>2276.0074828742995</v>
      </c>
      <c r="O29" s="38">
        <f t="shared" si="0"/>
        <v>1411124.6393820657</v>
      </c>
      <c r="P29" s="17"/>
      <c r="Q29" s="18"/>
      <c r="R29" s="19">
        <f t="shared" si="1"/>
        <v>0.3134618832597999</v>
      </c>
      <c r="S29" s="9"/>
      <c r="T29" s="53"/>
      <c r="U29" s="53"/>
      <c r="V29" s="51"/>
    </row>
    <row r="30" spans="1:22" ht="12.75">
      <c r="A30" s="16">
        <v>13</v>
      </c>
      <c r="B30" s="27" t="s">
        <v>17</v>
      </c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79">
        <v>254293.04133456326</v>
      </c>
      <c r="O30" s="38">
        <f t="shared" si="0"/>
        <v>157661685.62742922</v>
      </c>
      <c r="P30" s="17"/>
      <c r="Q30" s="18"/>
      <c r="R30" s="19">
        <f t="shared" si="1"/>
        <v>35.022369757734516</v>
      </c>
      <c r="S30" s="9"/>
      <c r="T30" s="53"/>
      <c r="U30" s="53"/>
      <c r="V30" s="51"/>
    </row>
    <row r="31" spans="1:22" ht="12.75">
      <c r="A31" s="16">
        <v>14</v>
      </c>
      <c r="B31" s="27" t="s">
        <v>18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79">
        <v>30604.25852406164</v>
      </c>
      <c r="O31" s="38">
        <f t="shared" si="0"/>
        <v>18974640.284918215</v>
      </c>
      <c r="P31" s="17"/>
      <c r="Q31" s="18"/>
      <c r="R31" s="19">
        <f t="shared" si="1"/>
        <v>4.21495473319231</v>
      </c>
      <c r="S31" s="9"/>
      <c r="T31" s="53"/>
      <c r="U31" s="53"/>
      <c r="V31" s="51"/>
    </row>
    <row r="32" spans="1:22" ht="12.75">
      <c r="A32" s="16">
        <v>15</v>
      </c>
      <c r="B32" s="27" t="s">
        <v>19</v>
      </c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79">
        <v>17009.786091123304</v>
      </c>
      <c r="O32" s="38">
        <f t="shared" si="0"/>
        <v>10546067.37649645</v>
      </c>
      <c r="P32" s="17"/>
      <c r="Q32" s="18"/>
      <c r="R32" s="19">
        <f t="shared" si="1"/>
        <v>2.342663467536734</v>
      </c>
      <c r="S32" s="9"/>
      <c r="T32" s="53"/>
      <c r="U32" s="53"/>
      <c r="V32" s="51"/>
    </row>
    <row r="33" spans="1:22" ht="12.75">
      <c r="A33" s="16">
        <v>16</v>
      </c>
      <c r="B33" s="27" t="s">
        <v>40</v>
      </c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79">
        <v>60288.485073717624</v>
      </c>
      <c r="O33" s="38">
        <f t="shared" si="0"/>
        <v>37378860.74570493</v>
      </c>
      <c r="P33" s="17"/>
      <c r="Q33" s="18"/>
      <c r="R33" s="19">
        <f t="shared" si="1"/>
        <v>8.303198566914192</v>
      </c>
      <c r="S33" s="9"/>
      <c r="T33" s="53"/>
      <c r="U33" s="53"/>
      <c r="V33" s="51"/>
    </row>
    <row r="34" spans="1:22" ht="12.75">
      <c r="A34" s="16">
        <v>17</v>
      </c>
      <c r="B34" s="27" t="s">
        <v>41</v>
      </c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79">
        <v>39048.12336022666</v>
      </c>
      <c r="O34" s="38">
        <f t="shared" si="0"/>
        <v>24209836.483340528</v>
      </c>
      <c r="P34" s="17"/>
      <c r="Q34" s="18"/>
      <c r="R34" s="19">
        <f t="shared" si="1"/>
        <v>5.37788139026678</v>
      </c>
      <c r="S34" s="9"/>
      <c r="T34" s="53"/>
      <c r="U34" s="53"/>
      <c r="V34" s="51"/>
    </row>
    <row r="35" spans="1:22" ht="12.75">
      <c r="A35" s="16">
        <v>18</v>
      </c>
      <c r="B35" s="27" t="s">
        <v>45</v>
      </c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79">
        <v>8219.604605976081</v>
      </c>
      <c r="O35" s="38">
        <f t="shared" si="0"/>
        <v>5096154.85570517</v>
      </c>
      <c r="P35" s="17"/>
      <c r="Q35" s="18"/>
      <c r="R35" s="19">
        <f t="shared" si="1"/>
        <v>1.1320405397729028</v>
      </c>
      <c r="S35" s="9"/>
      <c r="T35" s="53"/>
      <c r="U35" s="53"/>
      <c r="V35" s="51"/>
    </row>
    <row r="36" spans="1:22" ht="12.75">
      <c r="A36" s="16">
        <v>19</v>
      </c>
      <c r="B36" s="27" t="s">
        <v>44</v>
      </c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80">
        <v>0</v>
      </c>
      <c r="O36" s="38">
        <f>+N36*$P$13+0</f>
        <v>0</v>
      </c>
      <c r="P36" s="17"/>
      <c r="Q36" s="18"/>
      <c r="R36" s="19">
        <f t="shared" si="1"/>
        <v>0</v>
      </c>
      <c r="S36" s="9"/>
      <c r="T36" s="53"/>
      <c r="U36" s="53"/>
      <c r="V36" s="51"/>
    </row>
    <row r="37" spans="1:22" ht="12.75">
      <c r="A37" s="16">
        <v>20</v>
      </c>
      <c r="B37" s="27" t="s">
        <v>42</v>
      </c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79">
        <v>0</v>
      </c>
      <c r="O37" s="38">
        <f t="shared" si="0"/>
        <v>0</v>
      </c>
      <c r="P37" s="17"/>
      <c r="Q37" s="18"/>
      <c r="R37" s="19">
        <f t="shared" si="1"/>
        <v>0</v>
      </c>
      <c r="S37" s="9"/>
      <c r="T37" s="53"/>
      <c r="U37" s="53"/>
      <c r="V37" s="51"/>
    </row>
    <row r="38" spans="1:22" ht="12.75">
      <c r="A38" s="16">
        <v>21</v>
      </c>
      <c r="B38" s="27" t="s">
        <v>20</v>
      </c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79">
        <v>7910.897979478882</v>
      </c>
      <c r="O38" s="38">
        <f t="shared" si="0"/>
        <v>4904756.747276907</v>
      </c>
      <c r="P38" s="17"/>
      <c r="Q38" s="18"/>
      <c r="R38" s="19">
        <f t="shared" si="1"/>
        <v>1.0895240888188897</v>
      </c>
      <c r="S38" s="9"/>
      <c r="T38" s="53"/>
      <c r="U38" s="53"/>
      <c r="V38" s="51"/>
    </row>
    <row r="39" spans="1:22" ht="12.75">
      <c r="A39" s="16">
        <v>22</v>
      </c>
      <c r="B39" s="29" t="s">
        <v>21</v>
      </c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81">
        <v>3142.16339516129</v>
      </c>
      <c r="O39" s="38">
        <f t="shared" si="0"/>
        <v>1948141.3049999997</v>
      </c>
      <c r="P39" s="17"/>
      <c r="Q39" s="18"/>
      <c r="R39" s="19">
        <f t="shared" si="1"/>
        <v>0.43275273160060257</v>
      </c>
      <c r="S39" s="9"/>
      <c r="T39" s="53"/>
      <c r="U39" s="53"/>
      <c r="V39" s="51"/>
    </row>
    <row r="40" spans="1:22" ht="12.75">
      <c r="A40" s="20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25"/>
      <c r="P40" s="21"/>
      <c r="Q40" s="21"/>
      <c r="R40" s="22"/>
      <c r="T40" s="54"/>
      <c r="U40" s="54"/>
      <c r="V40" s="51"/>
    </row>
    <row r="41" spans="1:22" ht="12.75">
      <c r="A41" s="15"/>
      <c r="B41" s="31" t="s">
        <v>37</v>
      </c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9">
        <f>SUM(O18:O39)</f>
        <v>450174236.4038927</v>
      </c>
      <c r="P41" s="17"/>
      <c r="Q41" s="18"/>
      <c r="R41" s="19">
        <f>SUM(R18:R39)</f>
        <v>100.00000000000001</v>
      </c>
      <c r="T41" s="54"/>
      <c r="U41" s="54"/>
      <c r="V41" s="52"/>
    </row>
    <row r="42" spans="1:22" ht="12.75">
      <c r="A42" s="15"/>
      <c r="B42" s="33" t="s">
        <v>22</v>
      </c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8">
        <f>+O41/P13</f>
        <v>726087.4780707947</v>
      </c>
      <c r="P42" s="41"/>
      <c r="Q42" s="42"/>
      <c r="R42" s="42"/>
      <c r="S42" s="49"/>
      <c r="T42" s="54"/>
      <c r="U42" s="82">
        <v>0</v>
      </c>
      <c r="V42" s="55">
        <f>+U42/O42</f>
        <v>0</v>
      </c>
    </row>
    <row r="43" spans="1:22" ht="12.75">
      <c r="A43" s="15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4"/>
      <c r="P43" s="15"/>
      <c r="Q43" s="15"/>
      <c r="R43" s="15"/>
      <c r="T43" s="54"/>
      <c r="U43" s="53"/>
      <c r="V43" s="52"/>
    </row>
    <row r="44" spans="1:22" ht="12.75">
      <c r="A44" s="15"/>
      <c r="B44" s="8" t="s">
        <v>38</v>
      </c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9">
        <f>+O41*O45</f>
        <v>653652991.2584523</v>
      </c>
      <c r="P44" s="41"/>
      <c r="Q44" s="42"/>
      <c r="R44" s="42"/>
      <c r="T44" s="54"/>
      <c r="U44" s="53"/>
      <c r="V44" s="52"/>
    </row>
    <row r="45" spans="1:22" ht="7.5" customHeight="1">
      <c r="A45" s="15"/>
      <c r="B45" s="36" t="s">
        <v>46</v>
      </c>
      <c r="C45" s="32"/>
      <c r="D45" s="32"/>
      <c r="E45" s="32"/>
      <c r="F45" s="32"/>
      <c r="G45" s="32"/>
      <c r="H45" s="32"/>
      <c r="I45" s="32"/>
      <c r="J45" s="37">
        <v>10</v>
      </c>
      <c r="K45" s="37">
        <v>10</v>
      </c>
      <c r="L45" s="37">
        <v>21</v>
      </c>
      <c r="M45" s="32"/>
      <c r="N45" s="32"/>
      <c r="O45" s="40">
        <f>(1+J45/100+K45/100)*(1+L45/100)</f>
        <v>1.4520000000000002</v>
      </c>
      <c r="P45" s="41"/>
      <c r="Q45" s="42"/>
      <c r="R45" s="42"/>
      <c r="T45" s="54"/>
      <c r="U45" s="53"/>
      <c r="V45" s="52"/>
    </row>
    <row r="46" spans="1:22" ht="12.75">
      <c r="A46" s="15"/>
      <c r="B46" s="33" t="s">
        <v>23</v>
      </c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8">
        <f>+O44/P13</f>
        <v>1054279.018158794</v>
      </c>
      <c r="P46" s="41"/>
      <c r="Q46" s="42"/>
      <c r="R46" s="42"/>
      <c r="S46" s="49"/>
      <c r="T46" s="54"/>
      <c r="U46" s="82">
        <v>0</v>
      </c>
      <c r="V46" s="51"/>
    </row>
    <row r="47" spans="2:18" ht="12.75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</row>
    <row r="54" spans="1:17" ht="12.75">
      <c r="A54" s="46" t="s">
        <v>49</v>
      </c>
      <c r="B54" s="44"/>
      <c r="C54" s="44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</row>
    <row r="55" spans="1:17" ht="12.75">
      <c r="A55" s="46" t="s">
        <v>48</v>
      </c>
      <c r="B55" s="44"/>
      <c r="C55" s="44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</row>
    <row r="56" spans="1:19" ht="12.75">
      <c r="A56" s="46" t="s">
        <v>50</v>
      </c>
      <c r="B56" s="44"/>
      <c r="C56" s="44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</row>
    <row r="57" spans="1:19" ht="12.75">
      <c r="A57" s="46"/>
      <c r="B57" s="44"/>
      <c r="C57" s="44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</row>
    <row r="58" spans="1:19" ht="12.75">
      <c r="A58" s="46"/>
      <c r="B58" s="44"/>
      <c r="C58" s="44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</row>
  </sheetData>
  <sheetProtection formatCells="0"/>
  <mergeCells count="15">
    <mergeCell ref="B16:M16"/>
    <mergeCell ref="A11:C11"/>
    <mergeCell ref="A13:C13"/>
    <mergeCell ref="P12:R12"/>
    <mergeCell ref="P16:R16"/>
    <mergeCell ref="A12:C12"/>
    <mergeCell ref="D11:O11"/>
    <mergeCell ref="D12:O12"/>
    <mergeCell ref="D13:O13"/>
    <mergeCell ref="P13:R13"/>
    <mergeCell ref="P5:R5"/>
    <mergeCell ref="D9:O9"/>
    <mergeCell ref="D10:O10"/>
    <mergeCell ref="A9:C9"/>
    <mergeCell ref="P9:R9"/>
  </mergeCells>
  <printOptions horizontalCentered="1"/>
  <pageMargins left="0.7086614173228347" right="0.5511811023622047" top="0.7874015748031497" bottom="0.5905511811023623" header="0" footer="0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Yuvone</dc:creator>
  <cp:keywords/>
  <dc:description/>
  <cp:lastModifiedBy>Carlos</cp:lastModifiedBy>
  <cp:lastPrinted>2018-09-18T19:44:56Z</cp:lastPrinted>
  <dcterms:created xsi:type="dcterms:W3CDTF">2013-12-27T15:36:34Z</dcterms:created>
  <dcterms:modified xsi:type="dcterms:W3CDTF">2024-02-16T12:07:59Z</dcterms:modified>
  <cp:category/>
  <cp:version/>
  <cp:contentType/>
  <cp:contentStatus/>
</cp:coreProperties>
</file>