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<sst xmlns="http://schemas.openxmlformats.org/spreadsheetml/2006/main" count="106" uniqueCount="53">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</sst>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49" fillId="0" borderId="0" xfId="0" applyNumberFormat="1" applyFont="1" applyBorder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1">
        <v>45352</v>
      </c>
      <c r="Q5" s="61"/>
      <c r="R5" s="6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8" t="s">
        <v>0</v>
      </c>
      <c r="B9" s="69"/>
      <c r="C9" s="7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26</v>
      </c>
      <c r="R10" s="45">
        <v>2024</v>
      </c>
    </row>
    <row r="11" spans="1:18" ht="19.5" customHeight="1">
      <c r="A11" s="81" t="s">
        <v>1</v>
      </c>
      <c r="B11" s="82"/>
      <c r="C11" s="82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73" t="s">
        <v>2</v>
      </c>
      <c r="B12" s="74"/>
      <c r="C12" s="74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1" t="s">
        <v>43</v>
      </c>
      <c r="Q12" s="71"/>
      <c r="R12" s="71"/>
    </row>
    <row r="13" spans="1:18" ht="19.5" customHeight="1">
      <c r="A13" s="73" t="s">
        <v>3</v>
      </c>
      <c r="B13" s="74"/>
      <c r="C13" s="7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8">
        <v>250</v>
      </c>
      <c r="Q13" s="78"/>
      <c r="R13" s="78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 t="s">
        <v>47</v>
      </c>
      <c r="O16" s="9" t="s">
        <v>6</v>
      </c>
      <c r="P16" s="72" t="s">
        <v>5</v>
      </c>
      <c r="Q16" s="72"/>
      <c r="R16" s="7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8327.341613093422</v>
      </c>
      <c r="O18" s="40">
        <f>+N18*$P$13+0</f>
        <v>2081835.4032733554</v>
      </c>
      <c r="P18" s="16"/>
      <c r="Q18" s="17"/>
      <c r="R18" s="18">
        <f>+O18/$O$41*100</f>
        <v>1.776615595979742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6709.458520711596</v>
      </c>
      <c r="O19" s="40">
        <f aca="true" t="shared" si="0" ref="O19:O39">+N19*$P$13+0</f>
        <v>1677364.630177899</v>
      </c>
      <c r="P19" s="16"/>
      <c r="Q19" s="17"/>
      <c r="R19" s="18">
        <f aca="true" t="shared" si="1" ref="R19:R39">+O19/$O$41*100</f>
        <v>1.4314446557269707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142954.44509129896</v>
      </c>
      <c r="O20" s="40">
        <f t="shared" si="0"/>
        <v>35738611.27282474</v>
      </c>
      <c r="P20" s="16"/>
      <c r="Q20" s="17"/>
      <c r="R20" s="18">
        <f t="shared" si="1"/>
        <v>30.49894053397496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65646.96275394363</v>
      </c>
      <c r="O21" s="40">
        <f t="shared" si="0"/>
        <v>16411740.68848591</v>
      </c>
      <c r="P21" s="16"/>
      <c r="Q21" s="17"/>
      <c r="R21" s="18">
        <f t="shared" si="1"/>
        <v>14.00560025950854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2481.2392114584063</v>
      </c>
      <c r="O22" s="40">
        <f t="shared" si="0"/>
        <v>620309.8028646016</v>
      </c>
      <c r="P22" s="16"/>
      <c r="Q22" s="17"/>
      <c r="R22" s="18">
        <f t="shared" si="1"/>
        <v>0.5293656109294561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40773.91105562866</v>
      </c>
      <c r="O23" s="40">
        <f t="shared" si="0"/>
        <v>10193477.763907166</v>
      </c>
      <c r="P23" s="16"/>
      <c r="Q23" s="17"/>
      <c r="R23" s="18">
        <f t="shared" si="1"/>
        <v>8.699002593651375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34874.84417878682</v>
      </c>
      <c r="O24" s="40">
        <f t="shared" si="0"/>
        <v>8718711.044696705</v>
      </c>
      <c r="P24" s="16"/>
      <c r="Q24" s="17"/>
      <c r="R24" s="18">
        <f t="shared" si="1"/>
        <v>7.44045278243119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17969.31936513336</v>
      </c>
      <c r="O25" s="40">
        <f t="shared" si="0"/>
        <v>4492329.84128334</v>
      </c>
      <c r="P25" s="16"/>
      <c r="Q25" s="17"/>
      <c r="R25" s="18">
        <f t="shared" si="1"/>
        <v>3.833705222689604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3684.7114357548803</v>
      </c>
      <c r="O26" s="40">
        <f t="shared" si="0"/>
        <v>921177.8589387201</v>
      </c>
      <c r="P26" s="16"/>
      <c r="Q26" s="17"/>
      <c r="R26" s="18">
        <f t="shared" si="1"/>
        <v>0.7861231239936147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3784.2137949792004</v>
      </c>
      <c r="O27" s="40">
        <f t="shared" si="0"/>
        <v>946053.4487448</v>
      </c>
      <c r="P27" s="16"/>
      <c r="Q27" s="17"/>
      <c r="R27" s="18">
        <f t="shared" si="1"/>
        <v>0.8073516806504896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25999.16489526509</v>
      </c>
      <c r="O28" s="40">
        <f t="shared" si="0"/>
        <v>6499791.223816273</v>
      </c>
      <c r="P28" s="16"/>
      <c r="Q28" s="17"/>
      <c r="R28" s="18">
        <f t="shared" si="1"/>
        <v>5.546850841659926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2173.4961115193605</v>
      </c>
      <c r="O29" s="40">
        <f t="shared" si="0"/>
        <v>543374.0278798401</v>
      </c>
      <c r="P29" s="16"/>
      <c r="Q29" s="17"/>
      <c r="R29" s="18">
        <f t="shared" si="1"/>
        <v>0.46370946082661924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40652.98548446695</v>
      </c>
      <c r="O30" s="40">
        <f t="shared" si="0"/>
        <v>10163246.371116739</v>
      </c>
      <c r="P30" s="16"/>
      <c r="Q30" s="17"/>
      <c r="R30" s="18">
        <f t="shared" si="1"/>
        <v>8.673203453222111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2938.250606788228</v>
      </c>
      <c r="O31" s="40">
        <f t="shared" si="0"/>
        <v>734562.6516970571</v>
      </c>
      <c r="P31" s="16"/>
      <c r="Q31" s="17"/>
      <c r="R31" s="18">
        <f t="shared" si="1"/>
        <v>0.6268677442881726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23150.664258859655</v>
      </c>
      <c r="O32" s="40">
        <f t="shared" si="0"/>
        <v>5787666.064714914</v>
      </c>
      <c r="P32" s="16"/>
      <c r="Q32" s="17"/>
      <c r="R32" s="18">
        <f t="shared" si="1"/>
        <v>4.939131008497446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19286.878579352815</v>
      </c>
      <c r="O33" s="40">
        <f t="shared" si="0"/>
        <v>4821719.644838204</v>
      </c>
      <c r="P33" s="16"/>
      <c r="Q33" s="17"/>
      <c r="R33" s="18">
        <f t="shared" si="1"/>
        <v>4.11480288354797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17962.41179119315</v>
      </c>
      <c r="O34" s="40">
        <f t="shared" si="0"/>
        <v>4490602.9477982875</v>
      </c>
      <c r="P34" s="16"/>
      <c r="Q34" s="17"/>
      <c r="R34" s="18">
        <f t="shared" si="1"/>
        <v>3.832231510650066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9349.081625165169</v>
      </c>
      <c r="O39" s="40">
        <f t="shared" si="0"/>
        <v>2337270.406291292</v>
      </c>
      <c r="P39" s="16"/>
      <c r="Q39" s="17"/>
      <c r="R39" s="18">
        <f t="shared" si="1"/>
        <v>1.9946010377717562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117179845.09334983</v>
      </c>
      <c r="P41" s="16"/>
      <c r="Q41" s="17"/>
      <c r="R41" s="18">
        <f>SUM(R18:R39)</f>
        <v>100.00000000000001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468719.3803733993</v>
      </c>
      <c r="P42" s="43"/>
      <c r="Q42" s="44"/>
      <c r="R42" s="44"/>
      <c r="S42" s="56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170145135.07554397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680580.5403021759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8.421875" style="0" customWidth="1"/>
    <col min="22" max="22" width="6.57421875" style="0" customWidth="1"/>
  </cols>
  <sheetData>
    <row r="5" spans="16:19" ht="33.75" customHeight="1">
      <c r="P5" s="61">
        <v>45352</v>
      </c>
      <c r="Q5" s="61"/>
      <c r="R5" s="6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8" t="s">
        <v>0</v>
      </c>
      <c r="B9" s="69"/>
      <c r="C9" s="7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26</v>
      </c>
      <c r="R10" s="45">
        <v>2024</v>
      </c>
    </row>
    <row r="11" spans="1:18" ht="19.5" customHeight="1">
      <c r="A11" s="81" t="s">
        <v>1</v>
      </c>
      <c r="B11" s="82"/>
      <c r="C11" s="82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73" t="s">
        <v>2</v>
      </c>
      <c r="B12" s="74"/>
      <c r="C12" s="74"/>
      <c r="D12" s="75" t="s">
        <v>52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1" t="s">
        <v>43</v>
      </c>
      <c r="Q12" s="71"/>
      <c r="R12" s="71"/>
    </row>
    <row r="13" spans="1:18" ht="19.5" customHeight="1">
      <c r="A13" s="73" t="s">
        <v>3</v>
      </c>
      <c r="B13" s="74"/>
      <c r="C13" s="7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8">
        <v>450</v>
      </c>
      <c r="Q13" s="78"/>
      <c r="R13" s="78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 t="s">
        <v>47</v>
      </c>
      <c r="O16" s="9" t="s">
        <v>6</v>
      </c>
      <c r="P16" s="72" t="s">
        <v>5</v>
      </c>
      <c r="Q16" s="72"/>
      <c r="R16" s="7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14322.785104831179</v>
      </c>
      <c r="O18" s="40">
        <f>+N18*$P$13+0</f>
        <v>6445253.29717403</v>
      </c>
      <c r="P18" s="16"/>
      <c r="Q18" s="17"/>
      <c r="R18" s="18">
        <f>+O18/$O$41*100</f>
        <v>2.97022097825585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11124.934264031373</v>
      </c>
      <c r="O19" s="40">
        <f aca="true" t="shared" si="0" ref="O19:O39">+N19*$P$13+0</f>
        <v>5006220.418814118</v>
      </c>
      <c r="P19" s="16"/>
      <c r="Q19" s="17"/>
      <c r="R19" s="18">
        <f aca="true" t="shared" si="1" ref="R19:R39">+O19/$O$41*100</f>
        <v>2.3070591990937204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111621.90893958458</v>
      </c>
      <c r="O20" s="40">
        <f t="shared" si="0"/>
        <v>50229859.02281306</v>
      </c>
      <c r="P20" s="16"/>
      <c r="Q20" s="17"/>
      <c r="R20" s="18">
        <f t="shared" si="1"/>
        <v>23.147853796499877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51374.92437918619</v>
      </c>
      <c r="O21" s="40">
        <f t="shared" si="0"/>
        <v>23118715.970633786</v>
      </c>
      <c r="P21" s="16"/>
      <c r="Q21" s="17"/>
      <c r="R21" s="18">
        <f t="shared" si="1"/>
        <v>10.653994808306896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2005.0417870370957</v>
      </c>
      <c r="O22" s="40">
        <f t="shared" si="0"/>
        <v>902268.804166693</v>
      </c>
      <c r="P22" s="16"/>
      <c r="Q22" s="17"/>
      <c r="R22" s="18">
        <f t="shared" si="1"/>
        <v>0.4158002186410221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40773.91105562867</v>
      </c>
      <c r="O23" s="40">
        <f t="shared" si="0"/>
        <v>18348259.9750329</v>
      </c>
      <c r="P23" s="16"/>
      <c r="Q23" s="17"/>
      <c r="R23" s="18">
        <f t="shared" si="1"/>
        <v>8.45558493662772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26394.691836881568</v>
      </c>
      <c r="O24" s="40">
        <f t="shared" si="0"/>
        <v>11877611.326596705</v>
      </c>
      <c r="P24" s="16"/>
      <c r="Q24" s="17"/>
      <c r="R24" s="18">
        <f t="shared" si="1"/>
        <v>5.473660802329557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17495.284141159424</v>
      </c>
      <c r="O25" s="40">
        <f t="shared" si="0"/>
        <v>7872877.863521741</v>
      </c>
      <c r="P25" s="16"/>
      <c r="Q25" s="17"/>
      <c r="R25" s="18">
        <f t="shared" si="1"/>
        <v>3.6281253678162413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2047.0619087527114</v>
      </c>
      <c r="O26" s="40">
        <f t="shared" si="0"/>
        <v>921177.8589387201</v>
      </c>
      <c r="P26" s="16"/>
      <c r="Q26" s="17"/>
      <c r="R26" s="18">
        <f t="shared" si="1"/>
        <v>0.42451423942085553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2102.340997210667</v>
      </c>
      <c r="O27" s="40">
        <f t="shared" si="0"/>
        <v>946053.4487448002</v>
      </c>
      <c r="P27" s="16"/>
      <c r="Q27" s="17"/>
      <c r="R27" s="18">
        <f t="shared" si="1"/>
        <v>0.43597786936398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25905.789457416882</v>
      </c>
      <c r="O28" s="40">
        <f t="shared" si="0"/>
        <v>11657605.255837597</v>
      </c>
      <c r="P28" s="16"/>
      <c r="Q28" s="17"/>
      <c r="R28" s="18">
        <f t="shared" si="1"/>
        <v>5.3722735307076865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1437.0767765831115</v>
      </c>
      <c r="O29" s="40">
        <f t="shared" si="0"/>
        <v>646684.5494624001</v>
      </c>
      <c r="P29" s="16"/>
      <c r="Q29" s="17"/>
      <c r="R29" s="18">
        <f t="shared" si="1"/>
        <v>0.2980171494531241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37987.258415682474</v>
      </c>
      <c r="O30" s="40">
        <f t="shared" si="0"/>
        <v>17094266.287057113</v>
      </c>
      <c r="P30" s="16"/>
      <c r="Q30" s="17"/>
      <c r="R30" s="18">
        <f t="shared" si="1"/>
        <v>7.877696343752836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2145.750427127216</v>
      </c>
      <c r="O31" s="40">
        <f t="shared" si="0"/>
        <v>965587.6922072471</v>
      </c>
      <c r="P31" s="16"/>
      <c r="Q31" s="17"/>
      <c r="R31" s="18">
        <f t="shared" si="1"/>
        <v>0.44498000117344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18284.33375290272</v>
      </c>
      <c r="O32" s="40">
        <f t="shared" si="0"/>
        <v>8227950.188806224</v>
      </c>
      <c r="P32" s="16"/>
      <c r="Q32" s="17"/>
      <c r="R32" s="18">
        <f t="shared" si="1"/>
        <v>3.7917563720190506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12693.031710371914</v>
      </c>
      <c r="O33" s="40">
        <f t="shared" si="0"/>
        <v>5711864.269667361</v>
      </c>
      <c r="P33" s="16"/>
      <c r="Q33" s="17"/>
      <c r="R33" s="18">
        <f t="shared" si="1"/>
        <v>2.6322470656280763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13054.763004979151</v>
      </c>
      <c r="O34" s="40">
        <f t="shared" si="0"/>
        <v>5874643.352240618</v>
      </c>
      <c r="P34" s="16"/>
      <c r="Q34" s="17"/>
      <c r="R34" s="18">
        <f t="shared" si="1"/>
        <v>2.707261936818991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91441.89047308802</v>
      </c>
      <c r="O39" s="40">
        <f t="shared" si="0"/>
        <v>41148850.712889604</v>
      </c>
      <c r="P39" s="16"/>
      <c r="Q39" s="17"/>
      <c r="R39" s="18">
        <f t="shared" si="1"/>
        <v>18.96297538409106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216995750.29460475</v>
      </c>
      <c r="P41" s="16"/>
      <c r="Q41" s="17"/>
      <c r="R41" s="18">
        <f>SUM(R18:R39)</f>
        <v>99.99999999999997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482212.778432455</v>
      </c>
      <c r="P42" s="43"/>
      <c r="Q42" s="44"/>
      <c r="R42" s="44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315077829.42776614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700172.9542839248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2024-04-15T15:32:55Z</dcterms:modified>
  <cp:category/>
  <cp:version/>
  <cp:contentType/>
  <cp:contentStatus/>
</cp:coreProperties>
</file>