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8" sheetId="1" r:id="rId1"/>
  </sheets>
  <definedNames>
    <definedName name="_xlnm.Print_Area" localSheetId="0">'Mod.8'!$A$1:$R$52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<sst xmlns="http://schemas.openxmlformats.org/spreadsheetml/2006/main" count="53" uniqueCount="52">
  <si>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</si>
  <si>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</si>
  <si>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</si>
  <si>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</si>
  <si>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</si>
  <si>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</si>
  <si>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</si>
  <si>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</si>
  <si>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</si>
  <si>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</si>
  <si>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</si>
  <si>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</si>
  <si>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</si>
  <si>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</si>
  <si>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</si>
  <si>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</si>
  <si>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</si>
  <si>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</si>
  <si>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</si>
  <si>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</si>
  <si>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</si>
  <si>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</si>
  <si>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</si>
  <si>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</si>
  <si>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</si>
  <si>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</si>
  <si>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</si>
  <si>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</si>
  <si>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</si>
  <si>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</si>
  <si>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</si>
  <si>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</si>
  <si>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</si>
  <si>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</si>
  <si>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</si>
  <si>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</si>
  <si>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</si>
  <si>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</si>
  <si>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</si>
  <si>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</si>
  <si>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</si>
  <si>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</si>
  <si>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</si>
  <si>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</si>
  <si>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</si>
  <si>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</si>
  <si>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</si>
  <si>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</si>
  <si>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</si>
  <si>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</si>
  <si>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</si>
  <si>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Vivienda Colectiva PB+PA sin ascensor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</si>
</sst>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0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4" fontId="13" fillId="0" borderId="0" xfId="0" applyNumberFormat="1" applyFont="1" applyAlignment="1">
      <alignment/>
    </xf>
    <xf numFmtId="2" fontId="3" fillId="36" borderId="16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/>
    </xf>
    <xf numFmtId="2" fontId="3" fillId="36" borderId="14" xfId="0" applyNumberFormat="1" applyFont="1" applyFill="1" applyBorder="1" applyAlignment="1">
      <alignment horizontal="center" vertical="center"/>
    </xf>
    <xf numFmtId="2" fontId="3" fillId="36" borderId="17" xfId="0" applyNumberFormat="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9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1" width="10.57421875" style="0" customWidth="1"/>
    <col min="22" max="22" width="6.00390625" style="0" customWidth="1"/>
    <col min="23" max="23" width="3.7109375" style="0" customWidth="1"/>
    <col min="24" max="24" width="8.28125" style="0" customWidth="1"/>
  </cols>
  <sheetData>
    <row r="5" spans="16:20" ht="33.75" customHeight="1">
      <c r="P5" s="76">
        <v>45352</v>
      </c>
      <c r="Q5" s="76"/>
      <c r="R5" s="76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80" t="s">
        <v>0</v>
      </c>
      <c r="B9" s="81"/>
      <c r="C9" s="82"/>
      <c r="D9" s="77"/>
      <c r="E9" s="78"/>
      <c r="F9" s="78"/>
      <c r="G9" s="78"/>
      <c r="H9" s="78"/>
      <c r="I9" s="78"/>
      <c r="J9" s="78"/>
      <c r="K9" s="78"/>
      <c r="L9" s="78"/>
      <c r="M9" s="78"/>
      <c r="N9" s="78"/>
      <c r="O9" s="79"/>
      <c r="P9" s="75" t="s">
        <v>35</v>
      </c>
      <c r="Q9" s="75"/>
      <c r="R9" s="75"/>
    </row>
    <row r="10" spans="1:18" ht="19.5" customHeight="1">
      <c r="A10" s="1" t="s">
        <v>34</v>
      </c>
      <c r="B10" s="14"/>
      <c r="C10" s="14"/>
      <c r="D10" s="62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4"/>
      <c r="P10" s="6"/>
      <c r="Q10" s="53" t="s">
        <v>26</v>
      </c>
      <c r="R10" s="46">
        <v>2024</v>
      </c>
    </row>
    <row r="11" spans="1:18" ht="19.5" customHeight="1">
      <c r="A11" s="71" t="s">
        <v>1</v>
      </c>
      <c r="B11" s="72"/>
      <c r="C11" s="72"/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4"/>
      <c r="P11" s="15"/>
      <c r="Q11" s="15"/>
      <c r="R11" s="15"/>
    </row>
    <row r="12" spans="1:18" ht="19.5" customHeight="1">
      <c r="A12" s="73" t="s">
        <v>2</v>
      </c>
      <c r="B12" s="74"/>
      <c r="C12" s="74"/>
      <c r="D12" s="65" t="s">
        <v>51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7"/>
      <c r="P12" s="75" t="s">
        <v>43</v>
      </c>
      <c r="Q12" s="75"/>
      <c r="R12" s="75"/>
    </row>
    <row r="13" spans="1:18" ht="19.5" customHeight="1">
      <c r="A13" s="73" t="s">
        <v>3</v>
      </c>
      <c r="B13" s="74"/>
      <c r="C13" s="74"/>
      <c r="D13" s="62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4"/>
      <c r="P13" s="68">
        <v>400</v>
      </c>
      <c r="Q13" s="68"/>
      <c r="R13" s="68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69" t="s">
        <v>33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50" t="s">
        <v>47</v>
      </c>
      <c r="O16" s="13" t="s">
        <v>6</v>
      </c>
      <c r="P16" s="61" t="s">
        <v>5</v>
      </c>
      <c r="Q16" s="61"/>
      <c r="R16" s="61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7">
        <v>8890.86157041039</v>
      </c>
      <c r="O18" s="41">
        <f>+N18*$P$13+0</f>
        <v>3556344.6281641563</v>
      </c>
      <c r="P18" s="20"/>
      <c r="Q18" s="21"/>
      <c r="R18" s="22">
        <f>+O18/$O$41*100</f>
        <v>1.2731654464697637</v>
      </c>
      <c r="S18" s="8"/>
      <c r="T18" s="12"/>
      <c r="U18" s="52"/>
      <c r="V18" s="54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8">
        <v>6594.4438926963185</v>
      </c>
      <c r="O19" s="41">
        <f aca="true" t="shared" si="0" ref="O19:O39">+N19*$P$13+0</f>
        <v>2637777.5570785273</v>
      </c>
      <c r="P19" s="20"/>
      <c r="Q19" s="21"/>
      <c r="R19" s="22">
        <f aca="true" t="shared" si="1" ref="R19:R39">+O19/$O$41*100</f>
        <v>0.9443199667855108</v>
      </c>
      <c r="S19" s="8"/>
      <c r="T19" s="12"/>
      <c r="U19" s="52"/>
      <c r="V19" s="54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8">
        <v>147513.03585153882</v>
      </c>
      <c r="O20" s="41">
        <f t="shared" si="0"/>
        <v>59005214.340615526</v>
      </c>
      <c r="P20" s="20"/>
      <c r="Q20" s="21"/>
      <c r="R20" s="22">
        <f t="shared" si="1"/>
        <v>21.123768339288816</v>
      </c>
      <c r="S20" s="8"/>
      <c r="T20" s="12"/>
      <c r="U20" s="52"/>
      <c r="V20" s="54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8">
        <v>80899.47255848882</v>
      </c>
      <c r="O21" s="41">
        <f t="shared" si="0"/>
        <v>32359789.023395527</v>
      </c>
      <c r="P21" s="20"/>
      <c r="Q21" s="21"/>
      <c r="R21" s="22">
        <f t="shared" si="1"/>
        <v>11.58475050853171</v>
      </c>
      <c r="S21" s="8"/>
      <c r="T21" s="12"/>
      <c r="U21" s="52"/>
      <c r="V21" s="54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8">
        <v>3089.6857554801045</v>
      </c>
      <c r="O22" s="41">
        <f t="shared" si="0"/>
        <v>1235874.3021920419</v>
      </c>
      <c r="P22" s="20"/>
      <c r="Q22" s="21"/>
      <c r="R22" s="22">
        <f t="shared" si="1"/>
        <v>0.4424409392919524</v>
      </c>
      <c r="S22" s="8"/>
      <c r="T22" s="12"/>
      <c r="U22" s="52"/>
      <c r="V22" s="54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8">
        <v>33224.39654718291</v>
      </c>
      <c r="O23" s="41">
        <f t="shared" si="0"/>
        <v>13289758.618873162</v>
      </c>
      <c r="P23" s="20"/>
      <c r="Q23" s="21"/>
      <c r="R23" s="22">
        <f t="shared" si="1"/>
        <v>4.757711424105558</v>
      </c>
      <c r="S23" s="8"/>
      <c r="T23" s="12"/>
      <c r="U23" s="52"/>
      <c r="V23" s="54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8">
        <v>60444.637113076744</v>
      </c>
      <c r="O24" s="41">
        <f t="shared" si="0"/>
        <v>24177854.8452307</v>
      </c>
      <c r="P24" s="20"/>
      <c r="Q24" s="21"/>
      <c r="R24" s="22">
        <f t="shared" si="1"/>
        <v>8.655631716603256</v>
      </c>
      <c r="S24" s="8"/>
      <c r="T24" s="12"/>
      <c r="U24" s="52"/>
      <c r="V24" s="54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8">
        <v>14080.467493752269</v>
      </c>
      <c r="O25" s="41">
        <f t="shared" si="0"/>
        <v>5632186.997500908</v>
      </c>
      <c r="P25" s="20"/>
      <c r="Q25" s="21"/>
      <c r="R25" s="22">
        <f t="shared" si="1"/>
        <v>2.0163135531035636</v>
      </c>
      <c r="S25" s="8"/>
      <c r="T25" s="12"/>
      <c r="U25" s="52"/>
      <c r="V25" s="54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8">
        <v>19120.75381393564</v>
      </c>
      <c r="O26" s="41">
        <f t="shared" si="0"/>
        <v>7648301.525574256</v>
      </c>
      <c r="P26" s="20"/>
      <c r="Q26" s="21"/>
      <c r="R26" s="22">
        <f t="shared" si="1"/>
        <v>2.7380791921647387</v>
      </c>
      <c r="S26" s="8"/>
      <c r="T26" s="12"/>
      <c r="U26" s="52"/>
      <c r="V26" s="54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8">
        <v>19803.19535076843</v>
      </c>
      <c r="O27" s="41">
        <f t="shared" si="0"/>
        <v>7921278.140307372</v>
      </c>
      <c r="P27" s="20"/>
      <c r="Q27" s="21"/>
      <c r="R27" s="22">
        <f t="shared" si="1"/>
        <v>2.835804365034698</v>
      </c>
      <c r="S27" s="8"/>
      <c r="T27" s="12"/>
      <c r="U27" s="52"/>
      <c r="V27" s="54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8">
        <v>30762.82848829991</v>
      </c>
      <c r="O28" s="41">
        <f t="shared" si="0"/>
        <v>12305131.395319965</v>
      </c>
      <c r="P28" s="20"/>
      <c r="Q28" s="21"/>
      <c r="R28" s="22">
        <f t="shared" si="1"/>
        <v>4.40521651999709</v>
      </c>
      <c r="S28" s="8"/>
      <c r="T28" s="12"/>
      <c r="U28" s="52"/>
      <c r="V28" s="54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8">
        <v>4736.997843975882</v>
      </c>
      <c r="O29" s="41">
        <f t="shared" si="0"/>
        <v>1894799.1375903527</v>
      </c>
      <c r="P29" s="20"/>
      <c r="Q29" s="21"/>
      <c r="R29" s="22">
        <f t="shared" si="1"/>
        <v>0.6783349315687837</v>
      </c>
      <c r="S29" s="8"/>
      <c r="T29" s="12"/>
      <c r="U29" s="52"/>
      <c r="V29" s="54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8">
        <v>93041.06109098875</v>
      </c>
      <c r="O30" s="41">
        <f t="shared" si="0"/>
        <v>37216424.436395496</v>
      </c>
      <c r="P30" s="20"/>
      <c r="Q30" s="21"/>
      <c r="R30" s="22">
        <f t="shared" si="1"/>
        <v>13.323417887661638</v>
      </c>
      <c r="S30" s="8"/>
      <c r="T30" s="12"/>
      <c r="U30" s="52"/>
      <c r="V30" s="54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8">
        <v>11397.64957307422</v>
      </c>
      <c r="O31" s="41">
        <f t="shared" si="0"/>
        <v>4559059.829229688</v>
      </c>
      <c r="P31" s="20"/>
      <c r="Q31" s="21"/>
      <c r="R31" s="22">
        <f t="shared" si="1"/>
        <v>1.6321358163648856</v>
      </c>
      <c r="S31" s="8"/>
      <c r="T31" s="12"/>
      <c r="U31" s="52"/>
      <c r="V31" s="54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8">
        <v>24408.692262853358</v>
      </c>
      <c r="O32" s="41">
        <f t="shared" si="0"/>
        <v>9763476.905141342</v>
      </c>
      <c r="P32" s="20"/>
      <c r="Q32" s="21"/>
      <c r="R32" s="22">
        <f t="shared" si="1"/>
        <v>3.4953084508709003</v>
      </c>
      <c r="S32" s="8"/>
      <c r="T32" s="12"/>
      <c r="U32" s="52"/>
      <c r="V32" s="54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8">
        <v>45260.74766737023</v>
      </c>
      <c r="O33" s="41">
        <f t="shared" si="0"/>
        <v>18104299.066948093</v>
      </c>
      <c r="P33" s="20"/>
      <c r="Q33" s="21"/>
      <c r="R33" s="22">
        <f t="shared" si="1"/>
        <v>6.481308875988143</v>
      </c>
      <c r="S33" s="8"/>
      <c r="T33" s="12"/>
      <c r="U33" s="52"/>
      <c r="V33" s="54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8">
        <v>44733.54913009801</v>
      </c>
      <c r="O34" s="41">
        <f t="shared" si="0"/>
        <v>17893419.652039204</v>
      </c>
      <c r="P34" s="20"/>
      <c r="Q34" s="21"/>
      <c r="R34" s="22">
        <f t="shared" si="1"/>
        <v>6.405814397104538</v>
      </c>
      <c r="S34" s="8"/>
      <c r="T34" s="12"/>
      <c r="U34" s="52"/>
      <c r="V34" s="54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8">
        <v>13829.919219910202</v>
      </c>
      <c r="O35" s="41">
        <f t="shared" si="0"/>
        <v>5531967.687964081</v>
      </c>
      <c r="P35" s="20"/>
      <c r="Q35" s="21"/>
      <c r="R35" s="22">
        <f t="shared" si="1"/>
        <v>1.980435207410949</v>
      </c>
      <c r="S35" s="8"/>
      <c r="T35" s="12"/>
      <c r="U35" s="52"/>
      <c r="V35" s="54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9">
        <v>0</v>
      </c>
      <c r="O36" s="41">
        <f>+N36*$P$13+0</f>
        <v>0</v>
      </c>
      <c r="P36" s="20"/>
      <c r="Q36" s="21"/>
      <c r="R36" s="22">
        <f t="shared" si="1"/>
        <v>0</v>
      </c>
      <c r="S36" s="8"/>
      <c r="T36" s="12"/>
      <c r="U36" s="52"/>
      <c r="V36" s="54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8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2"/>
      <c r="V37" s="54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8">
        <v>30937.438024225183</v>
      </c>
      <c r="O38" s="41">
        <f t="shared" si="0"/>
        <v>12374975.209690074</v>
      </c>
      <c r="P38" s="20"/>
      <c r="Q38" s="21"/>
      <c r="R38" s="22">
        <f t="shared" si="1"/>
        <v>4.430220489072937</v>
      </c>
      <c r="S38" s="8"/>
      <c r="T38" s="12"/>
      <c r="U38" s="52"/>
      <c r="V38" s="54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60">
        <v>5557.441896121001</v>
      </c>
      <c r="O39" s="41">
        <f t="shared" si="0"/>
        <v>2222976.7584484005</v>
      </c>
      <c r="P39" s="20"/>
      <c r="Q39" s="21"/>
      <c r="R39" s="22">
        <f t="shared" si="1"/>
        <v>0.7958219725805569</v>
      </c>
      <c r="S39" s="8"/>
      <c r="T39" s="12"/>
      <c r="U39" s="52"/>
      <c r="V39" s="54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2"/>
      <c r="V40" s="54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279330910.0576989</v>
      </c>
      <c r="P41" s="20"/>
      <c r="Q41" s="21"/>
      <c r="R41" s="22">
        <f>SUM(R18:R39)</f>
        <v>99.99999999999999</v>
      </c>
      <c r="T41" s="12"/>
      <c r="U41" s="52"/>
      <c r="V41" s="55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698327.2751442472</v>
      </c>
      <c r="P42" s="44"/>
      <c r="Q42" s="45"/>
      <c r="R42" s="45"/>
      <c r="T42" s="12"/>
      <c r="U42" s="56"/>
      <c r="V42" s="54">
        <f>+U42/O42</f>
        <v>0</v>
      </c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12"/>
      <c r="V43" s="55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405588481.40377885</v>
      </c>
      <c r="P44" s="44"/>
      <c r="Q44" s="45"/>
      <c r="R44" s="45"/>
      <c r="T44" s="12"/>
      <c r="U44" s="52"/>
      <c r="V44" s="55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12"/>
      <c r="V45" s="55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1013971.2035094472</v>
      </c>
      <c r="P46" s="44"/>
      <c r="Q46" s="45"/>
      <c r="R46" s="45"/>
      <c r="T46" s="12"/>
      <c r="U46" s="56"/>
      <c r="V46" s="54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9:R9"/>
    <mergeCell ref="P12:R12"/>
    <mergeCell ref="A12:C12"/>
    <mergeCell ref="P5:R5"/>
    <mergeCell ref="D9:O9"/>
    <mergeCell ref="D10:O10"/>
    <mergeCell ref="A9:C9"/>
    <mergeCell ref="P16:R16"/>
    <mergeCell ref="D11:O11"/>
    <mergeCell ref="D12:O12"/>
    <mergeCell ref="D13:O13"/>
    <mergeCell ref="P13:R13"/>
    <mergeCell ref="B16:M16"/>
    <mergeCell ref="A11:C11"/>
    <mergeCell ref="A13:C13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2018-09-18T19:44:56Z</cp:lastPrinted>
  <dcterms:created xsi:type="dcterms:W3CDTF">2013-12-27T15:36:34Z</dcterms:created>
  <dcterms:modified xsi:type="dcterms:W3CDTF">2024-04-15T15:51:39Z</dcterms:modified>
  <cp:category/>
  <cp:version/>
  <cp:contentType/>
  <cp:contentStatus/>
</cp:coreProperties>
</file>