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4\05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/>
  <c r="F21" i="8"/>
  <c r="M21" i="8"/>
  <c r="I16" i="1"/>
  <c r="J15" i="1"/>
  <c r="E18" i="2"/>
  <c r="G18" i="2"/>
  <c r="H17" i="2"/>
  <c r="E19" i="8"/>
  <c r="F19" i="8"/>
  <c r="I33" i="1"/>
  <c r="J32" i="1"/>
  <c r="E29" i="2"/>
  <c r="G29" i="2"/>
  <c r="H28" i="2"/>
  <c r="I20" i="1"/>
  <c r="J19" i="1"/>
  <c r="E21" i="2"/>
  <c r="G21" i="2"/>
  <c r="E20" i="8"/>
  <c r="F20" i="8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E24" i="8"/>
  <c r="F24" i="8"/>
  <c r="I39" i="1"/>
  <c r="J38" i="1"/>
  <c r="E33" i="2"/>
  <c r="G33" i="2"/>
  <c r="E25" i="8"/>
  <c r="F25" i="8"/>
  <c r="I40" i="1"/>
  <c r="I42" i="1"/>
  <c r="J41" i="1"/>
  <c r="E34" i="2"/>
  <c r="G34" i="2"/>
  <c r="E26" i="8"/>
  <c r="F26" i="8"/>
  <c r="I43" i="1"/>
  <c r="N38" i="8"/>
  <c r="E23" i="8"/>
  <c r="F23" i="8"/>
  <c r="M23" i="8"/>
  <c r="N23" i="8"/>
  <c r="H32" i="2"/>
  <c r="M26" i="8"/>
  <c r="N26" i="8"/>
  <c r="M25" i="8"/>
  <c r="N25" i="8"/>
  <c r="M24" i="8"/>
  <c r="N24" i="8"/>
  <c r="M22" i="8"/>
  <c r="N22" i="8"/>
  <c r="N21" i="8"/>
  <c r="M20" i="8"/>
  <c r="N20" i="8"/>
  <c r="H20" i="2"/>
  <c r="H36" i="2"/>
  <c r="M19" i="8"/>
  <c r="N19" i="8"/>
  <c r="H38" i="2"/>
  <c r="N28" i="8"/>
  <c r="N30" i="8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<sst xmlns="http://schemas.openxmlformats.org/spreadsheetml/2006/main" count="258" uniqueCount="189">
  <si>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</si>
  <si>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</si>
  <si>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</si>
  <si>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</si>
  <si>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</si>
  <si>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</si>
  <si>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</si>
  <si>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</si>
  <si>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</si>
  <si>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</si>
  <si>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</si>
  <si>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</si>
  <si>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</si>
  <si>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</si>
  <si>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</si>
  <si>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</si>
  <si>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</si>
  <si>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</si>
  <si>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</si>
  <si>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</si>
  <si>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</si>
  <si>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</si>
  <si>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</si>
  <si>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</si>
  <si>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</si>
  <si>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</si>
  <si>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</si>
  <si>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</si>
  <si>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</si>
  <si>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</si>
  <si>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</si>
  <si>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</si>
  <si>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</si>
  <si>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</si>
  <si>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</si>
  <si>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</si>
  <si>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</si>
  <si>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</si>
  <si>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</si>
  <si>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</si>
  <si>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</si>
  <si>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</si>
  <si>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</si>
  <si>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</si>
  <si>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</si>
  <si>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</si>
  <si>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</si>
  <si>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</si>
  <si>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</si>
  <si>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</si>
  <si>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</si>
  <si>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</si>
  <si>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</si>
  <si>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</si>
  <si>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</si>
  <si>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</si>
  <si>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</si>
  <si>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</si>
  <si>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</si>
  <si>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</si>
  <si>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</si>
  <si>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</si>
  <si>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</si>
  <si>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</si>
  <si>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</si>
  <si>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</si>
  <si>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</si>
  <si>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</si>
  <si>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</si>
  <si>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</si>
  <si>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</si>
  <si>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</si>
  <si>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</si>
  <si>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</si>
  <si>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</si>
  <si>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</si>
  <si>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</si>
  <si>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</si>
  <si>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</si>
  <si>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</si>
  <si>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</si>
  <si>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</si>
  <si>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</si>
  <si>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</si>
  <si>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</si>
  <si>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</si>
  <si>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</si>
  <si>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</si>
  <si>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</si>
  <si>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</si>
  <si>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</si>
  <si>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</si>
  <si>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</si>
  <si>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</si>
  <si>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</si>
  <si>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</si>
  <si>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</si>
  <si>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</si>
  <si>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</si>
  <si>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</si>
  <si>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</si>
  <si>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</si>
  <si>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</si>
  <si>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</si>
  <si>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</si>
  <si>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</si>
  <si>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</si>
  <si>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</si>
  <si>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</si>
  <si>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</si>
  <si>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</si>
  <si>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</si>
  <si>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</si>
  <si>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</si>
  <si>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</si>
  <si>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</si>
  <si>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</si>
  <si>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</si>
  <si>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</si>
  <si>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</si>
  <si>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</si>
  <si>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</si>
  <si>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</si>
  <si>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</si>
  <si>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</si>
  <si>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</si>
  <si>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</si>
  <si>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</si>
  <si>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</si>
  <si>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</si>
  <si>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</si>
  <si>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</si>
  <si>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</si>
  <si>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</si>
  <si>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</si>
  <si>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</si>
  <si>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</si>
  <si>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</si>
  <si>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</si>
  <si>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</si>
  <si>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</si>
  <si>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</si>
  <si>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</si>
  <si>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</si>
  <si>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</si>
  <si>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</si>
  <si>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</si>
  <si>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</si>
  <si>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</si>
  <si>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</si>
  <si>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</si>
  <si>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</si>
  <si>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</si>
  <si>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</si>
  <si>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</si>
  <si>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</si>
  <si>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</si>
  <si>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</si>
  <si>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</si>
  <si>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</si>
  <si>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</si>
  <si>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</si>
  <si>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</si>
  <si>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</si>
  <si>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</si>
  <si>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</si>
  <si>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</si>
  <si>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</si>
  <si>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</si>
  <si>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</si>
  <si>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</si>
  <si>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</si>
  <si>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</si>
  <si>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</si>
  <si>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</si>
  <si>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</si>
  <si>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</si>
  <si>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</si>
  <si>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</si>
  <si>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</si>
  <si>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</si>
  <si>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</si>
  <si>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</si>
  <si>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</si>
  <si>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</si>
  <si>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</si>
  <si>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 xml:space="preserve">Excavación de cimientos  </t>
  </si>
  <si>
    <t>Mampostería elevación lad.comunes</t>
  </si>
  <si>
    <t>ROSARIO, MAYO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</si>
</sst>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87" formatCode="0.0"/>
    <numFmt numFmtId="198" formatCode="[$-C0A]mmm\-yy;@"/>
    <numFmt numFmtId="199" formatCode="#,##0.000"/>
    <numFmt numFmtId="204" formatCode="#,##0.0"/>
  </numFmts>
  <fonts count="50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indexed="10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3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3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3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2" applyFont="1" applyBorder="1" applyAlignment="1">
      <alignment horizontal="left" vertical="center"/>
    </xf>
    <xf numFmtId="2" fontId="41" fillId="0" borderId="0" xfId="2" applyNumberFormat="1" applyFont="1" applyBorder="1" applyAlignment="1">
      <alignment horizontal="center" vertical="center"/>
    </xf>
    <xf numFmtId="0" fontId="1" fillId="0" borderId="0" xfId="2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2" applyNumberFormat="1" applyFont="1" applyBorder="1" applyAlignment="1">
      <alignment horizontal="center" vertical="center"/>
    </xf>
    <xf numFmtId="2" fontId="43" fillId="0" borderId="0" xfId="2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2" applyNumberFormat="1" applyFont="1" applyBorder="1" applyAlignment="1">
      <alignment horizontal="left" vertical="center"/>
    </xf>
    <xf numFmtId="2" fontId="46" fillId="2" borderId="32" xfId="2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4" fontId="48" fillId="0" borderId="0" xfId="0" applyNumberFormat="1" applyFont="1"/>
    <xf numFmtId="0" fontId="47" fillId="0" borderId="0" xfId="2" applyNumberFormat="1" applyFont="1" applyBorder="1" applyAlignment="1">
      <alignment vertical="center"/>
    </xf>
    <xf numFmtId="4" fontId="49" fillId="0" borderId="0" xfId="2" applyNumberFormat="1" applyFont="1" applyBorder="1" applyAlignment="1">
      <alignment vertical="center"/>
    </xf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2" applyNumberFormat="1" applyFont="1" applyFill="1" applyBorder="1" applyAlignment="1">
      <alignment horizontal="center" vertical="center"/>
    </xf>
    <xf numFmtId="2" fontId="45" fillId="2" borderId="12" xfId="2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4">
    <cellStyle name="ANCLAS,REZONES Y SUS PARTES,DE FUNDICION,DE HIERRO O DE ACERO" xfId="1"/>
    <cellStyle name="Normal" xfId="0" builtinId="0"/>
    <cellStyle name="Normal_Hoja2" xfId="2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702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703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70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70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70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707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7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7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57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57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57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58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24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25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8</xdr:col>
      <xdr:colOff>704850</xdr:colOff>
      <xdr:row>3</xdr:row>
      <xdr:rowOff>152400</xdr:rowOff>
    </xdr:to>
    <xdr:pic>
      <xdr:nvPicPr>
        <xdr:cNvPr id="739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8</xdr:col>
      <xdr:colOff>704850</xdr:colOff>
      <xdr:row>57</xdr:row>
      <xdr:rowOff>142875</xdr:rowOff>
    </xdr:to>
    <xdr:pic>
      <xdr:nvPicPr>
        <xdr:cNvPr id="739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436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14</xdr:col>
      <xdr:colOff>514350</xdr:colOff>
      <xdr:row>4</xdr:row>
      <xdr:rowOff>0</xdr:rowOff>
    </xdr:to>
    <xdr:pic>
      <xdr:nvPicPr>
        <xdr:cNvPr id="882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495300</xdr:colOff>
      <xdr:row>57</xdr:row>
      <xdr:rowOff>142875</xdr:rowOff>
    </xdr:to>
    <xdr:pic>
      <xdr:nvPicPr>
        <xdr:cNvPr id="883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831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832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833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834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835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836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312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313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67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67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675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67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67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678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174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60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33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35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36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37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38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58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179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180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181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182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183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184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185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40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22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72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71</v>
      </c>
      <c r="C27" s="50"/>
      <c r="D27" s="134" t="s">
        <v>70</v>
      </c>
      <c r="E27" s="132"/>
      <c r="F27" s="136" t="s">
        <v>59</v>
      </c>
      <c r="G27" s="137" t="s">
        <v>75</v>
      </c>
      <c r="H27" s="138" t="s">
        <v>75</v>
      </c>
      <c r="I27" s="135"/>
      <c r="M27" s="135"/>
      <c r="N27" s="135"/>
      <c r="P27" s="33"/>
      <c r="Q27" s="135" t="s">
        <v>74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73</v>
      </c>
      <c r="C52" s="50"/>
      <c r="D52" s="163" t="s">
        <v>63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108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109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49</v>
      </c>
      <c r="C11" s="105" t="s">
        <v>39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48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47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28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84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28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154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28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83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23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29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24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25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30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28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31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28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81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32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24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25</v>
      </c>
    </row>
    <row r="41" spans="2:11" x14ac:dyDescent="0.2">
      <c r="B41" s="67">
        <v>5.2</v>
      </c>
      <c r="C41" s="75" t="s">
        <v>82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32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24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25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107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5" width="8.7109375" customWidth="1"/>
    <col min="6" max="6" width="9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6.2851562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61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41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46</v>
      </c>
      <c r="I11" s="99" t="s">
        <v>44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34</v>
      </c>
      <c r="I12" s="79">
        <v>45413</v>
      </c>
    </row>
    <row r="13" spans="2:14" s="29" customFormat="1" x14ac:dyDescent="0.2"/>
    <row r="14" spans="2:14" s="30" customFormat="1" ht="12.75" customHeight="1" x14ac:dyDescent="0.2">
      <c r="B14" s="206" t="s">
        <v>49</v>
      </c>
      <c r="C14" s="105" t="s">
        <v>39</v>
      </c>
      <c r="D14" s="81" t="s">
        <v>18</v>
      </c>
      <c r="E14" s="207" t="s">
        <v>7</v>
      </c>
      <c r="F14" s="209" t="s">
        <v>45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48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184031.53969788004</v>
      </c>
      <c r="I17" s="85"/>
      <c r="K17" s="29"/>
    </row>
    <row r="18" spans="2:11" s="8" customFormat="1" x14ac:dyDescent="0.2">
      <c r="B18" s="86">
        <v>1.1000000000000001</v>
      </c>
      <c r="C18" s="87" t="s">
        <v>186</v>
      </c>
      <c r="D18" s="111" t="s">
        <v>11</v>
      </c>
      <c r="E18" s="89">
        <f>+'3-computo'!J15</f>
        <v>9</v>
      </c>
      <c r="F18" s="89">
        <v>20447.948855320006</v>
      </c>
      <c r="G18" s="89">
        <f>+E18*F18</f>
        <v>184031.53969788004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84</v>
      </c>
      <c r="D20" s="113"/>
      <c r="E20" s="84"/>
      <c r="F20" s="84"/>
      <c r="G20" s="84"/>
      <c r="H20" s="85">
        <f>SUM(G21:G23)</f>
        <v>1019316.666080605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131480.25732011834</v>
      </c>
      <c r="G21" s="89">
        <f>+E21*F21</f>
        <v>354996.69476431952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155</v>
      </c>
      <c r="D22" s="111" t="s">
        <v>11</v>
      </c>
      <c r="E22" s="89">
        <f>+'3-computo'!J21</f>
        <v>4.05</v>
      </c>
      <c r="F22" s="89">
        <v>164029.622547231</v>
      </c>
      <c r="G22" s="89">
        <f>+E22*F22</f>
        <v>664319.97131628555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156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85</v>
      </c>
      <c r="D25" s="113"/>
      <c r="E25" s="84"/>
      <c r="F25" s="84"/>
      <c r="G25" s="84"/>
      <c r="H25" s="85">
        <f>+G26</f>
        <v>6158318.4017760959</v>
      </c>
      <c r="I25" s="85"/>
      <c r="K25" s="29"/>
    </row>
    <row r="26" spans="2:11" s="8" customFormat="1" ht="12" x14ac:dyDescent="0.2">
      <c r="B26" s="86">
        <v>3.1</v>
      </c>
      <c r="C26" s="87" t="s">
        <v>187</v>
      </c>
      <c r="D26" s="111" t="s">
        <v>11</v>
      </c>
      <c r="E26" s="89">
        <f>+'3-computo'!J25</f>
        <v>34.08</v>
      </c>
      <c r="F26" s="89">
        <v>180701.831038031</v>
      </c>
      <c r="G26" s="89">
        <f>+E26*F26</f>
        <v>6158318.4017760959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246422.11653047256</v>
      </c>
      <c r="I28" s="85"/>
    </row>
    <row r="29" spans="2:11" s="8" customFormat="1" ht="12" x14ac:dyDescent="0.2">
      <c r="B29" s="86">
        <v>4.0999999999999996</v>
      </c>
      <c r="C29" s="87" t="s">
        <v>26</v>
      </c>
      <c r="D29" s="111" t="s">
        <v>15</v>
      </c>
      <c r="E29" s="89">
        <f>+'3-computo'!J32</f>
        <v>13.5</v>
      </c>
      <c r="F29" s="89">
        <v>13177.273910621157</v>
      </c>
      <c r="G29" s="89">
        <f>+E29*F29</f>
        <v>177893.19779338563</v>
      </c>
      <c r="H29" s="89"/>
      <c r="I29" s="89"/>
    </row>
    <row r="30" spans="2:11" s="8" customFormat="1" ht="12" x14ac:dyDescent="0.2">
      <c r="B30" s="86">
        <v>4.2</v>
      </c>
      <c r="C30" s="87" t="s">
        <v>27</v>
      </c>
      <c r="D30" s="111" t="s">
        <v>15</v>
      </c>
      <c r="E30" s="89">
        <f>+'3-computo'!J34</f>
        <v>6</v>
      </c>
      <c r="F30" s="89">
        <v>11421.486456181156</v>
      </c>
      <c r="G30" s="89">
        <f>+E30*F30</f>
        <v>68528.918737086933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3357870.1212416007</v>
      </c>
      <c r="I32" s="85"/>
    </row>
    <row r="33" spans="2:28" s="8" customFormat="1" ht="12" x14ac:dyDescent="0.2">
      <c r="B33" s="86">
        <v>5.0999999999999996</v>
      </c>
      <c r="C33" s="87" t="s">
        <v>79</v>
      </c>
      <c r="D33" s="111" t="s">
        <v>15</v>
      </c>
      <c r="E33" s="89">
        <f>+'3-computo'!J38</f>
        <v>113.6</v>
      </c>
      <c r="F33" s="89">
        <v>17131.165642640004</v>
      </c>
      <c r="G33" s="89">
        <f>+E33*F33</f>
        <v>1946100.4170039045</v>
      </c>
      <c r="H33" s="89"/>
      <c r="I33" s="89"/>
    </row>
    <row r="34" spans="2:28" s="8" customFormat="1" ht="12" x14ac:dyDescent="0.2">
      <c r="B34" s="86">
        <v>5.2</v>
      </c>
      <c r="C34" s="87" t="s">
        <v>80</v>
      </c>
      <c r="D34" s="111" t="s">
        <v>15</v>
      </c>
      <c r="E34" s="89">
        <f>+'3-computo'!J41</f>
        <v>113.6</v>
      </c>
      <c r="F34" s="89">
        <v>12427.550213360002</v>
      </c>
      <c r="G34" s="89">
        <f>+E34*F34</f>
        <v>1411769.7042376962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42</v>
      </c>
      <c r="D36" s="92"/>
      <c r="E36" s="93"/>
      <c r="F36" s="93"/>
      <c r="G36" s="93"/>
      <c r="H36" s="94">
        <f>SUM(H17:H34)</f>
        <v>10965958.845326655</v>
      </c>
      <c r="K36" s="194"/>
      <c r="L36" s="196"/>
      <c r="M36" s="195"/>
    </row>
    <row r="37" spans="2:28" s="8" customFormat="1" ht="12" x14ac:dyDescent="0.2">
      <c r="B37" s="91"/>
      <c r="C37" s="96" t="s">
        <v>43</v>
      </c>
      <c r="D37" s="108">
        <v>0.1</v>
      </c>
      <c r="E37" s="108">
        <v>0.1</v>
      </c>
      <c r="F37" s="108">
        <v>0.21</v>
      </c>
      <c r="G37" s="108" t="s">
        <v>51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50</v>
      </c>
      <c r="D38" s="92"/>
      <c r="E38" s="92"/>
      <c r="F38" s="92"/>
      <c r="G38" s="92"/>
      <c r="H38" s="94">
        <f>+H36*H37</f>
        <v>15922572.243414305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107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110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10.7109375" customWidth="1"/>
    <col min="6" max="6" width="11.140625" customWidth="1"/>
    <col min="7" max="12" width="5.7109375" hidden="1" customWidth="1"/>
    <col min="13" max="13" width="11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56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46</v>
      </c>
      <c r="O11" s="99" t="s">
        <v>44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172</v>
      </c>
      <c r="G12" s="177"/>
      <c r="H12" s="178"/>
      <c r="I12" s="178"/>
      <c r="J12" s="178"/>
      <c r="K12" s="178"/>
      <c r="L12" s="178"/>
      <c r="M12" s="80"/>
      <c r="N12" s="98" t="s">
        <v>34</v>
      </c>
      <c r="O12" s="79">
        <f>+'4-presupuesto'!I12</f>
        <v>45413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49</v>
      </c>
      <c r="C14" s="105" t="s">
        <v>67</v>
      </c>
      <c r="D14" s="81"/>
      <c r="E14" s="212" t="s">
        <v>102</v>
      </c>
      <c r="F14" s="213"/>
      <c r="G14" s="185" t="s">
        <v>151</v>
      </c>
      <c r="H14" s="186"/>
      <c r="I14" s="187"/>
      <c r="J14" s="186"/>
      <c r="K14" s="188"/>
      <c r="L14" s="188"/>
      <c r="M14" s="158" t="s">
        <v>161</v>
      </c>
      <c r="N14" s="158" t="s">
        <v>163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53</v>
      </c>
      <c r="D15" s="90" t="s">
        <v>98</v>
      </c>
      <c r="E15" s="214" t="s">
        <v>101</v>
      </c>
      <c r="F15" s="215"/>
      <c r="G15" s="189" t="s">
        <v>153</v>
      </c>
      <c r="H15" s="190"/>
      <c r="I15" s="191"/>
      <c r="J15" s="190"/>
      <c r="K15" s="192"/>
      <c r="L15" s="192"/>
      <c r="M15" s="90" t="s">
        <v>160</v>
      </c>
      <c r="N15" s="157" t="s">
        <v>162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173</v>
      </c>
      <c r="H16" s="217"/>
      <c r="I16" s="217"/>
      <c r="J16" s="217"/>
      <c r="K16" s="217"/>
      <c r="L16" s="182" t="s">
        <v>168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54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76</v>
      </c>
      <c r="D18" s="83"/>
      <c r="E18" s="148" t="s">
        <v>87</v>
      </c>
      <c r="F18" s="148" t="s">
        <v>88</v>
      </c>
      <c r="G18" s="175" t="s">
        <v>169</v>
      </c>
      <c r="H18" s="193" t="s">
        <v>99</v>
      </c>
      <c r="I18" s="193" t="s">
        <v>100</v>
      </c>
      <c r="J18" s="193" t="s">
        <v>166</v>
      </c>
      <c r="K18" s="193" t="s">
        <v>165</v>
      </c>
      <c r="L18" s="174" t="s">
        <v>164</v>
      </c>
      <c r="M18" s="55" t="s">
        <v>167</v>
      </c>
      <c r="N18" s="149" t="s">
        <v>8</v>
      </c>
      <c r="O18" s="129" t="s">
        <v>97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77</v>
      </c>
      <c r="C19" s="87" t="s">
        <v>10</v>
      </c>
      <c r="D19" s="111" t="s">
        <v>86</v>
      </c>
      <c r="E19" s="89">
        <f>+'4-presupuesto'!H17</f>
        <v>184031.53969788004</v>
      </c>
      <c r="F19" s="89">
        <f>+E19*'4-presupuesto'!H37</f>
        <v>267213.79564132186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267213.79564132186</v>
      </c>
      <c r="O19" s="110" t="s">
        <v>103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175</v>
      </c>
      <c r="C20" s="87" t="s">
        <v>177</v>
      </c>
      <c r="D20" s="111" t="s">
        <v>86</v>
      </c>
      <c r="E20" s="89">
        <f>+'4-presupuesto'!G21</f>
        <v>354996.69476431952</v>
      </c>
      <c r="F20" s="89">
        <f>+E20*'4-presupuesto'!H37</f>
        <v>515455.200797792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170100.21626327137</v>
      </c>
      <c r="N20" s="153">
        <f t="shared" ref="N20:N26" si="1">+F20-M20</f>
        <v>345354.98453452066</v>
      </c>
      <c r="O20" s="110" t="s">
        <v>104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176</v>
      </c>
      <c r="C21" s="87" t="s">
        <v>178</v>
      </c>
      <c r="D21" s="111" t="s">
        <v>86</v>
      </c>
      <c r="E21" s="89">
        <f>+'4-presupuesto'!G22+'4-presupuesto'!G23</f>
        <v>664319.97131628555</v>
      </c>
      <c r="F21" s="89">
        <f>+E21*'4-presupuesto'!H37</f>
        <v>964592.59835124668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318315.55745591142</v>
      </c>
      <c r="N21" s="153">
        <f>+F21-M21</f>
        <v>646277.04089533526</v>
      </c>
      <c r="O21" s="110" t="s">
        <v>104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78</v>
      </c>
      <c r="C22" s="87" t="s">
        <v>85</v>
      </c>
      <c r="D22" s="111" t="s">
        <v>86</v>
      </c>
      <c r="E22" s="89">
        <f>+'4-presupuesto'!H25</f>
        <v>6158318.4017760959</v>
      </c>
      <c r="F22" s="89">
        <f>+E22*'4-presupuesto'!H37</f>
        <v>8941878.319378892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2950819.8453950346</v>
      </c>
      <c r="N22" s="153">
        <f t="shared" si="1"/>
        <v>5991058.4739838578</v>
      </c>
      <c r="O22" s="110" t="s">
        <v>104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89</v>
      </c>
      <c r="C23" s="87" t="s">
        <v>93</v>
      </c>
      <c r="D23" s="111" t="s">
        <v>86</v>
      </c>
      <c r="E23" s="89">
        <f>+'4-presupuesto'!G29</f>
        <v>177893.19779338563</v>
      </c>
      <c r="F23" s="89">
        <f>+E23*'4-presupuesto'!H37</f>
        <v>258300.92319599597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217282.73659247183</v>
      </c>
      <c r="N23" s="153">
        <f t="shared" si="1"/>
        <v>41018.18660352414</v>
      </c>
      <c r="O23" s="110" t="s">
        <v>104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90</v>
      </c>
      <c r="C24" s="87" t="s">
        <v>94</v>
      </c>
      <c r="D24" s="111" t="s">
        <v>86</v>
      </c>
      <c r="E24" s="89">
        <f>+'4-presupuesto'!G30</f>
        <v>68528.918737086933</v>
      </c>
      <c r="F24" s="89">
        <f>+E24*'4-presupuesto'!H37</f>
        <v>99503.990006250242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62468.604925923908</v>
      </c>
      <c r="N24" s="153">
        <f t="shared" si="1"/>
        <v>37035.385080326334</v>
      </c>
      <c r="O24" s="110" t="s">
        <v>104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91</v>
      </c>
      <c r="C25" s="87" t="s">
        <v>95</v>
      </c>
      <c r="D25" s="111" t="s">
        <v>86</v>
      </c>
      <c r="E25" s="89">
        <f>+'4-presupuesto'!G33</f>
        <v>1946100.4170039045</v>
      </c>
      <c r="F25" s="89">
        <f>+E25*'4-presupuesto'!H37</f>
        <v>2825737.8054896696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2377010.6419779104</v>
      </c>
      <c r="N25" s="153">
        <f t="shared" si="1"/>
        <v>448727.16351175914</v>
      </c>
      <c r="O25" s="110" t="s">
        <v>104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92</v>
      </c>
      <c r="C26" s="87" t="s">
        <v>96</v>
      </c>
      <c r="D26" s="111" t="s">
        <v>86</v>
      </c>
      <c r="E26" s="89">
        <f>+'4-presupuesto'!G34</f>
        <v>1411769.7042376962</v>
      </c>
      <c r="F26" s="89">
        <f>+E26*'4-presupuesto'!H37</f>
        <v>2049889.6105531352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1029044.5844976739</v>
      </c>
      <c r="N26" s="153">
        <f t="shared" si="1"/>
        <v>1020845.0260554613</v>
      </c>
      <c r="O26" s="110" t="s">
        <v>104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159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8797530.0563061051</v>
      </c>
      <c r="O28" s="8"/>
    </row>
    <row r="29" spans="2:32" s="29" customFormat="1" x14ac:dyDescent="0.2"/>
    <row r="30" spans="2:32" s="29" customFormat="1" x14ac:dyDescent="0.2">
      <c r="B30" s="91"/>
      <c r="C30" s="95" t="s">
        <v>55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4398765.0281530526</v>
      </c>
    </row>
    <row r="31" spans="2:32" s="29" customFormat="1" x14ac:dyDescent="0.2"/>
    <row r="32" spans="2:32" s="29" customFormat="1" x14ac:dyDescent="0.2">
      <c r="B32" s="91"/>
      <c r="C32" s="95" t="s">
        <v>68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158</v>
      </c>
    </row>
    <row r="33" spans="2:16" s="8" customFormat="1" ht="12" x14ac:dyDescent="0.2">
      <c r="B33" s="51">
        <v>1</v>
      </c>
      <c r="C33" s="127" t="s">
        <v>65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64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52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104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66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64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52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69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106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105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157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113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112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114</v>
      </c>
    </row>
    <row r="64" spans="2:22" x14ac:dyDescent="0.2">
      <c r="B64" s="162" t="s">
        <v>152</v>
      </c>
    </row>
    <row r="65" spans="2:2" x14ac:dyDescent="0.2">
      <c r="B65" s="162" t="s">
        <v>170</v>
      </c>
    </row>
    <row r="66" spans="2:2" x14ac:dyDescent="0.2">
      <c r="B66" s="162" t="s">
        <v>171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150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118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119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120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121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122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123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124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125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126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127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128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129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130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131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132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133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134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135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136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137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138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139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140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141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142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143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144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145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146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147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117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148</v>
      </c>
      <c r="D50" s="120"/>
      <c r="E50" s="120"/>
      <c r="F50" s="120" t="s">
        <v>149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115</v>
      </c>
    </row>
    <row r="58" spans="2:8" x14ac:dyDescent="0.2">
      <c r="B58" s="162" t="s">
        <v>116</v>
      </c>
    </row>
  </sheetData>
  <mergeCells count="30">
    <mergeCell ref="B13:H13"/>
    <mergeCell ref="B14:H14"/>
    <mergeCell ref="B6:H7"/>
    <mergeCell ref="B10:H10"/>
    <mergeCell ref="B11:H11"/>
    <mergeCell ref="B12:H12"/>
    <mergeCell ref="B16:H16"/>
    <mergeCell ref="B28:H28"/>
    <mergeCell ref="B19:H19"/>
    <mergeCell ref="B20:H20"/>
    <mergeCell ref="B18:H18"/>
    <mergeCell ref="B21:H21"/>
    <mergeCell ref="B30:H30"/>
    <mergeCell ref="B44:H44"/>
    <mergeCell ref="B45:H45"/>
    <mergeCell ref="B22:H22"/>
    <mergeCell ref="B24:H24"/>
    <mergeCell ref="B25:H25"/>
    <mergeCell ref="B26:H26"/>
    <mergeCell ref="B43:H43"/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62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2024-06-27T12:35:02Z</dcterms:modified>
</cp:coreProperties>
</file>