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<sst xmlns="http://schemas.openxmlformats.org/spreadsheetml/2006/main" count="106" uniqueCount="53">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</sst>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3" width="6.7109375" style="0" customWidth="1"/>
  </cols>
  <sheetData>
    <row r="5" spans="16:19" ht="33.75" customHeight="1">
      <c r="P5" s="59">
        <v>45413</v>
      </c>
      <c r="Q5" s="59"/>
      <c r="R5" s="59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3" t="s">
        <v>28</v>
      </c>
      <c r="R10" s="42">
        <v>2024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76">
        <v>10.5</v>
      </c>
      <c r="Q13" s="76"/>
      <c r="R13" s="76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6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22171.194358982928</v>
      </c>
      <c r="O18" s="37">
        <f>+N18*$P$13+0</f>
        <v>232797.54076932074</v>
      </c>
      <c r="P18" s="16"/>
      <c r="Q18" s="17"/>
      <c r="R18" s="18">
        <f>+O18/$O$41*100</f>
        <v>1.7397576080408335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32352.043423923813</v>
      </c>
      <c r="O24" s="37">
        <f t="shared" si="0"/>
        <v>339696.45595120004</v>
      </c>
      <c r="P24" s="16"/>
      <c r="Q24" s="17"/>
      <c r="R24" s="18">
        <f t="shared" si="1"/>
        <v>2.538641480973461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3564.5677277104764</v>
      </c>
      <c r="O25" s="37">
        <f t="shared" si="0"/>
        <v>37427.961140960004</v>
      </c>
      <c r="P25" s="16"/>
      <c r="Q25" s="17"/>
      <c r="R25" s="18">
        <f t="shared" si="1"/>
        <v>0.2797090550581242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18846.313715788194</v>
      </c>
      <c r="O26" s="37">
        <f t="shared" si="0"/>
        <v>197886.29401577605</v>
      </c>
      <c r="P26" s="16"/>
      <c r="Q26" s="17"/>
      <c r="R26" s="18">
        <f t="shared" si="1"/>
        <v>1.4788566253888962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139385.2034775333</v>
      </c>
      <c r="O27" s="37">
        <f t="shared" si="0"/>
        <v>1463544.6365140998</v>
      </c>
      <c r="P27" s="16"/>
      <c r="Q27" s="17"/>
      <c r="R27" s="18">
        <f t="shared" si="1"/>
        <v>10.937456244891376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62569.92354741411</v>
      </c>
      <c r="O28" s="37">
        <f t="shared" si="0"/>
        <v>656984.1972478481</v>
      </c>
      <c r="P28" s="16"/>
      <c r="Q28" s="17"/>
      <c r="R28" s="18">
        <f t="shared" si="1"/>
        <v>4.90981670917708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6971.9271058925715</v>
      </c>
      <c r="O29" s="37">
        <f t="shared" si="0"/>
        <v>73205.234611872</v>
      </c>
      <c r="P29" s="16"/>
      <c r="Q29" s="17"/>
      <c r="R29" s="18">
        <f t="shared" si="1"/>
        <v>0.5470820844736456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22099.962384572627</v>
      </c>
      <c r="O32" s="37">
        <f t="shared" si="0"/>
        <v>232049.60503801258</v>
      </c>
      <c r="P32" s="16"/>
      <c r="Q32" s="17"/>
      <c r="R32" s="18">
        <f t="shared" si="1"/>
        <v>1.7341680864566758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108897.36636183229</v>
      </c>
      <c r="O33" s="37">
        <f t="shared" si="0"/>
        <v>1143422.346799239</v>
      </c>
      <c r="P33" s="16"/>
      <c r="Q33" s="17"/>
      <c r="R33" s="18">
        <f t="shared" si="1"/>
        <v>8.545097686487408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204712.61828713684</v>
      </c>
      <c r="O34" s="37">
        <f t="shared" si="0"/>
        <v>2149482.4920149366</v>
      </c>
      <c r="P34" s="16"/>
      <c r="Q34" s="17"/>
      <c r="R34" s="18">
        <f t="shared" si="1"/>
        <v>16.063651301794067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264923.42920137726</v>
      </c>
      <c r="O35" s="37">
        <f t="shared" si="0"/>
        <v>2781696.006614461</v>
      </c>
      <c r="P35" s="16"/>
      <c r="Q35" s="17"/>
      <c r="R35" s="18">
        <f t="shared" si="1"/>
        <v>20.788350146532498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355183.4767325348</v>
      </c>
      <c r="O38" s="37">
        <f t="shared" si="0"/>
        <v>3729426.505691616</v>
      </c>
      <c r="P38" s="16"/>
      <c r="Q38" s="17"/>
      <c r="R38" s="18">
        <f t="shared" si="1"/>
        <v>27.870990885317763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32706.075030100004</v>
      </c>
      <c r="O39" s="37">
        <f t="shared" si="0"/>
        <v>343413.78781605005</v>
      </c>
      <c r="P39" s="16"/>
      <c r="Q39" s="17"/>
      <c r="R39" s="18">
        <f t="shared" si="1"/>
        <v>2.56642208540817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13381033.064225392</v>
      </c>
      <c r="P41" s="16"/>
      <c r="Q41" s="17"/>
      <c r="R41" s="18">
        <f>SUM(R18:R39)</f>
        <v>100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1274384.1013547992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19429260.00925527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1850405.7151671688</v>
      </c>
      <c r="P46" s="40"/>
      <c r="Q46" s="41"/>
      <c r="R46" s="41"/>
      <c r="T46" s="52"/>
      <c r="U46" s="52"/>
      <c r="V46" s="57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281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10.140625" style="0" customWidth="1"/>
    <col min="22" max="22" width="6.57421875" style="0" customWidth="1"/>
  </cols>
  <sheetData>
    <row r="5" spans="16:19" ht="33.75" customHeight="1">
      <c r="P5" s="59">
        <v>45413</v>
      </c>
      <c r="Q5" s="59"/>
      <c r="R5" s="59"/>
      <c r="S5" s="47"/>
    </row>
    <row r="6" spans="16:18" ht="20.25">
      <c r="P6" s="6"/>
      <c r="Q6" s="6"/>
      <c r="R6" s="6"/>
    </row>
    <row r="8" ht="8.25" customHeight="1"/>
    <row r="9" spans="1:18" ht="19.5" customHeight="1">
      <c r="A9" s="66" t="s">
        <v>0</v>
      </c>
      <c r="B9" s="67"/>
      <c r="C9" s="68"/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"/>
      <c r="Q10" s="53" t="s">
        <v>28</v>
      </c>
      <c r="R10" s="42">
        <v>2024</v>
      </c>
    </row>
    <row r="11" spans="1:18" ht="19.5" customHeight="1">
      <c r="A11" s="79" t="s">
        <v>1</v>
      </c>
      <c r="B11" s="80"/>
      <c r="C11" s="80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1"/>
      <c r="Q11" s="11"/>
      <c r="R11" s="11"/>
    </row>
    <row r="12" spans="1:18" ht="19.5" customHeight="1">
      <c r="A12" s="71" t="s">
        <v>2</v>
      </c>
      <c r="B12" s="72"/>
      <c r="C12" s="72"/>
      <c r="D12" s="73" t="s">
        <v>51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5"/>
      <c r="P12" s="69" t="s">
        <v>43</v>
      </c>
      <c r="Q12" s="69"/>
      <c r="R12" s="69"/>
    </row>
    <row r="13" spans="1:18" ht="19.5" customHeight="1">
      <c r="A13" s="71" t="s">
        <v>3</v>
      </c>
      <c r="B13" s="72"/>
      <c r="C13" s="72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81">
        <v>7</v>
      </c>
      <c r="Q13" s="81"/>
      <c r="R13" s="8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6" t="s">
        <v>47</v>
      </c>
      <c r="O16" s="9" t="s">
        <v>6</v>
      </c>
      <c r="P16" s="70" t="s">
        <v>5</v>
      </c>
      <c r="Q16" s="70"/>
      <c r="R16" s="7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8">
        <v>13737.920947990995</v>
      </c>
      <c r="O18" s="37">
        <f>+N18*$P$13+0</f>
        <v>96165.44663593697</v>
      </c>
      <c r="P18" s="16"/>
      <c r="Q18" s="17"/>
      <c r="R18" s="18">
        <f>+O18/$O$41*100</f>
        <v>1.658255443498703</v>
      </c>
      <c r="S18" s="55"/>
      <c r="T18" s="52"/>
      <c r="U18" s="52"/>
      <c r="V18" s="54"/>
    </row>
    <row r="19" spans="1:22" ht="12.75">
      <c r="A19" s="15" t="s">
        <v>25</v>
      </c>
      <c r="B19" s="26" t="s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9">
        <v>0</v>
      </c>
      <c r="O19" s="37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5"/>
      <c r="T19" s="52"/>
      <c r="U19" s="52"/>
      <c r="V19" s="54"/>
    </row>
    <row r="20" spans="1:22" ht="12.75">
      <c r="A20" s="15" t="s">
        <v>26</v>
      </c>
      <c r="B20" s="26" t="s">
        <v>39</v>
      </c>
      <c r="C20" s="26"/>
      <c r="D20" s="26"/>
      <c r="E20" s="26"/>
      <c r="F20" s="26"/>
      <c r="G20" s="26"/>
      <c r="H20" s="26"/>
      <c r="I20" s="26"/>
      <c r="J20" s="26"/>
      <c r="K20" s="27"/>
      <c r="L20" s="26"/>
      <c r="M20" s="26"/>
      <c r="N20" s="49">
        <v>0</v>
      </c>
      <c r="O20" s="37">
        <f t="shared" si="0"/>
        <v>0</v>
      </c>
      <c r="P20" s="16"/>
      <c r="Q20" s="17"/>
      <c r="R20" s="18">
        <f t="shared" si="1"/>
        <v>0</v>
      </c>
      <c r="S20" s="55"/>
      <c r="T20" s="52"/>
      <c r="U20" s="52"/>
      <c r="V20" s="54"/>
    </row>
    <row r="21" spans="1:22" ht="12.75">
      <c r="A21" s="15" t="s">
        <v>27</v>
      </c>
      <c r="B21" s="26" t="s">
        <v>8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9">
        <v>0</v>
      </c>
      <c r="O21" s="37">
        <f t="shared" si="0"/>
        <v>0</v>
      </c>
      <c r="P21" s="16"/>
      <c r="Q21" s="17"/>
      <c r="R21" s="18">
        <f t="shared" si="1"/>
        <v>0</v>
      </c>
      <c r="S21" s="55"/>
      <c r="T21" s="52"/>
      <c r="U21" s="52"/>
      <c r="V21" s="54"/>
    </row>
    <row r="22" spans="1:22" ht="12.75">
      <c r="A22" s="15" t="s">
        <v>28</v>
      </c>
      <c r="B22" s="26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9">
        <v>0</v>
      </c>
      <c r="O22" s="37">
        <f t="shared" si="0"/>
        <v>0</v>
      </c>
      <c r="P22" s="16"/>
      <c r="Q22" s="17"/>
      <c r="R22" s="18">
        <f t="shared" si="1"/>
        <v>0</v>
      </c>
      <c r="S22" s="55"/>
      <c r="T22" s="52"/>
      <c r="U22" s="52"/>
      <c r="V22" s="54"/>
    </row>
    <row r="23" spans="1:22" ht="12.75">
      <c r="A23" s="15" t="s">
        <v>29</v>
      </c>
      <c r="B23" s="26" t="s">
        <v>10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9">
        <v>0</v>
      </c>
      <c r="O23" s="37">
        <f t="shared" si="0"/>
        <v>0</v>
      </c>
      <c r="P23" s="16"/>
      <c r="Q23" s="17"/>
      <c r="R23" s="18">
        <f t="shared" si="1"/>
        <v>0</v>
      </c>
      <c r="S23" s="55"/>
      <c r="T23" s="52"/>
      <c r="U23" s="52"/>
      <c r="V23" s="54"/>
    </row>
    <row r="24" spans="1:22" ht="12.75">
      <c r="A24" s="15" t="s">
        <v>30</v>
      </c>
      <c r="B24" s="26" t="s">
        <v>11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9">
        <v>22488.668251748575</v>
      </c>
      <c r="O24" s="37">
        <f t="shared" si="0"/>
        <v>157420.67776224003</v>
      </c>
      <c r="P24" s="16"/>
      <c r="Q24" s="17"/>
      <c r="R24" s="18">
        <f t="shared" si="1"/>
        <v>2.7145269423720206</v>
      </c>
      <c r="S24" s="55"/>
      <c r="T24" s="52"/>
      <c r="U24" s="52"/>
      <c r="V24" s="54"/>
    </row>
    <row r="25" spans="1:22" ht="12.75">
      <c r="A25" s="15" t="s">
        <v>31</v>
      </c>
      <c r="B25" s="26" t="s">
        <v>12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9">
        <v>0</v>
      </c>
      <c r="O25" s="37">
        <f t="shared" si="0"/>
        <v>0</v>
      </c>
      <c r="P25" s="16"/>
      <c r="Q25" s="17"/>
      <c r="R25" s="18">
        <f t="shared" si="1"/>
        <v>0</v>
      </c>
      <c r="S25" s="55"/>
      <c r="T25" s="52"/>
      <c r="U25" s="52"/>
      <c r="V25" s="54"/>
    </row>
    <row r="26" spans="1:22" ht="12.75">
      <c r="A26" s="15" t="s">
        <v>32</v>
      </c>
      <c r="B26" s="26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9">
        <v>14134.735286841144</v>
      </c>
      <c r="O26" s="37">
        <f t="shared" si="0"/>
        <v>98943.14700788801</v>
      </c>
      <c r="P26" s="16"/>
      <c r="Q26" s="17"/>
      <c r="R26" s="18">
        <f t="shared" si="1"/>
        <v>1.7061534871654065</v>
      </c>
      <c r="S26" s="55"/>
      <c r="T26" s="52"/>
      <c r="U26" s="52"/>
      <c r="V26" s="54"/>
    </row>
    <row r="27" spans="1:22" ht="12.75">
      <c r="A27" s="15">
        <v>10</v>
      </c>
      <c r="B27" s="26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9">
        <v>89474.11755653714</v>
      </c>
      <c r="O27" s="37">
        <f t="shared" si="0"/>
        <v>626318.82289576</v>
      </c>
      <c r="P27" s="16"/>
      <c r="Q27" s="17"/>
      <c r="R27" s="18">
        <f t="shared" si="1"/>
        <v>10.800101634888792</v>
      </c>
      <c r="S27" s="55"/>
      <c r="T27" s="52"/>
      <c r="U27" s="52"/>
      <c r="V27" s="54"/>
    </row>
    <row r="28" spans="1:22" ht="12.75">
      <c r="A28" s="15">
        <v>11</v>
      </c>
      <c r="B28" s="26" t="s">
        <v>15</v>
      </c>
      <c r="C28" s="26"/>
      <c r="D28" s="26"/>
      <c r="E28" s="26"/>
      <c r="F28" s="27"/>
      <c r="G28" s="26"/>
      <c r="H28" s="26"/>
      <c r="I28" s="26"/>
      <c r="J28" s="26"/>
      <c r="K28" s="26"/>
      <c r="L28" s="26"/>
      <c r="M28" s="26"/>
      <c r="N28" s="49">
        <v>53851.16370884001</v>
      </c>
      <c r="O28" s="37">
        <f t="shared" si="0"/>
        <v>376958.14596188004</v>
      </c>
      <c r="P28" s="16"/>
      <c r="Q28" s="17"/>
      <c r="R28" s="18">
        <f t="shared" si="1"/>
        <v>6.500181919592617</v>
      </c>
      <c r="S28" s="55"/>
      <c r="T28" s="52"/>
      <c r="U28" s="52"/>
      <c r="V28" s="54"/>
    </row>
    <row r="29" spans="1:22" ht="12.75">
      <c r="A29" s="15">
        <v>12</v>
      </c>
      <c r="B29" s="26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9">
        <v>5228.945329419429</v>
      </c>
      <c r="O29" s="37">
        <f t="shared" si="0"/>
        <v>36602.617305936</v>
      </c>
      <c r="P29" s="16"/>
      <c r="Q29" s="17"/>
      <c r="R29" s="18">
        <f t="shared" si="1"/>
        <v>0.6311673425035178</v>
      </c>
      <c r="S29" s="55"/>
      <c r="T29" s="52"/>
      <c r="U29" s="52"/>
      <c r="V29" s="54"/>
    </row>
    <row r="30" spans="1:22" ht="12.75">
      <c r="A30" s="15">
        <v>13</v>
      </c>
      <c r="B30" s="26" t="s">
        <v>17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49">
        <v>0</v>
      </c>
      <c r="O30" s="37">
        <f t="shared" si="0"/>
        <v>0</v>
      </c>
      <c r="P30" s="16"/>
      <c r="Q30" s="17"/>
      <c r="R30" s="18">
        <f t="shared" si="1"/>
        <v>0</v>
      </c>
      <c r="S30" s="55"/>
      <c r="T30" s="52"/>
      <c r="U30" s="52"/>
      <c r="V30" s="54"/>
    </row>
    <row r="31" spans="1:22" ht="12.75">
      <c r="A31" s="15">
        <v>14</v>
      </c>
      <c r="B31" s="26" t="s">
        <v>18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49">
        <v>0</v>
      </c>
      <c r="O31" s="37">
        <f t="shared" si="0"/>
        <v>0</v>
      </c>
      <c r="P31" s="16"/>
      <c r="Q31" s="17"/>
      <c r="R31" s="18">
        <f t="shared" si="1"/>
        <v>0</v>
      </c>
      <c r="S31" s="55"/>
      <c r="T31" s="52"/>
      <c r="U31" s="52"/>
      <c r="V31" s="54"/>
    </row>
    <row r="32" spans="1:22" ht="12.75">
      <c r="A32" s="15">
        <v>15</v>
      </c>
      <c r="B32" s="26" t="s">
        <v>19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49">
        <v>17581.189008876034</v>
      </c>
      <c r="O32" s="37">
        <f t="shared" si="0"/>
        <v>123068.32306213223</v>
      </c>
      <c r="P32" s="16"/>
      <c r="Q32" s="17"/>
      <c r="R32" s="18">
        <f t="shared" si="1"/>
        <v>2.122162624717365</v>
      </c>
      <c r="S32" s="55"/>
      <c r="T32" s="52"/>
      <c r="U32" s="52"/>
      <c r="V32" s="54"/>
    </row>
    <row r="33" spans="1:22" ht="12.75">
      <c r="A33" s="15">
        <v>16</v>
      </c>
      <c r="B33" s="26" t="s">
        <v>40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9">
        <v>42957.52934036557</v>
      </c>
      <c r="O33" s="37">
        <f t="shared" si="0"/>
        <v>300702.705382559</v>
      </c>
      <c r="P33" s="16"/>
      <c r="Q33" s="17"/>
      <c r="R33" s="18">
        <f t="shared" si="1"/>
        <v>5.185250165406843</v>
      </c>
      <c r="S33" s="55"/>
      <c r="T33" s="52"/>
      <c r="U33" s="52"/>
      <c r="V33" s="54"/>
    </row>
    <row r="34" spans="1:22" ht="12.75">
      <c r="A34" s="15">
        <v>17</v>
      </c>
      <c r="B34" s="26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49">
        <v>173859.09952547686</v>
      </c>
      <c r="O34" s="37">
        <f t="shared" si="0"/>
        <v>1217013.696678338</v>
      </c>
      <c r="P34" s="16"/>
      <c r="Q34" s="17"/>
      <c r="R34" s="18">
        <f t="shared" si="1"/>
        <v>20.985911862599963</v>
      </c>
      <c r="S34" s="55"/>
      <c r="T34" s="52"/>
      <c r="U34" s="52"/>
      <c r="V34" s="54"/>
    </row>
    <row r="35" spans="1:22" ht="12.75">
      <c r="A35" s="15">
        <v>18</v>
      </c>
      <c r="B35" s="26" t="s">
        <v>45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49">
        <v>201534.3871363972</v>
      </c>
      <c r="O35" s="37">
        <f t="shared" si="0"/>
        <v>1410740.7099547805</v>
      </c>
      <c r="P35" s="16"/>
      <c r="Q35" s="17"/>
      <c r="R35" s="18">
        <f t="shared" si="1"/>
        <v>24.32649713055582</v>
      </c>
      <c r="S35" s="55"/>
      <c r="T35" s="52"/>
      <c r="U35" s="52"/>
      <c r="V35" s="54"/>
    </row>
    <row r="36" spans="1:22" ht="12.75">
      <c r="A36" s="15">
        <v>19</v>
      </c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50">
        <v>0</v>
      </c>
      <c r="O36" s="37">
        <f>+N36*$P$13+0</f>
        <v>0</v>
      </c>
      <c r="P36" s="16"/>
      <c r="Q36" s="17"/>
      <c r="R36" s="18">
        <f t="shared" si="1"/>
        <v>0</v>
      </c>
      <c r="S36" s="55"/>
      <c r="T36" s="52"/>
      <c r="U36" s="52"/>
      <c r="V36" s="54"/>
    </row>
    <row r="37" spans="1:22" ht="12.75">
      <c r="A37" s="15">
        <v>20</v>
      </c>
      <c r="B37" s="26" t="s">
        <v>42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49">
        <v>0</v>
      </c>
      <c r="O37" s="37">
        <f t="shared" si="0"/>
        <v>0</v>
      </c>
      <c r="P37" s="16"/>
      <c r="Q37" s="17"/>
      <c r="R37" s="18">
        <f t="shared" si="1"/>
        <v>0</v>
      </c>
      <c r="S37" s="55"/>
      <c r="T37" s="52"/>
      <c r="U37" s="52"/>
      <c r="V37" s="54"/>
    </row>
    <row r="38" spans="1:22" ht="12.75">
      <c r="A38" s="15">
        <v>21</v>
      </c>
      <c r="B38" s="26" t="s">
        <v>20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49">
        <v>167443.63903105215</v>
      </c>
      <c r="O38" s="37">
        <f t="shared" si="0"/>
        <v>1172105.473217365</v>
      </c>
      <c r="P38" s="16"/>
      <c r="Q38" s="17"/>
      <c r="R38" s="18">
        <f t="shared" si="1"/>
        <v>20.211524506048285</v>
      </c>
      <c r="S38" s="55"/>
      <c r="T38" s="52"/>
      <c r="U38" s="52"/>
      <c r="V38" s="54"/>
    </row>
    <row r="39" spans="1:22" ht="12.75">
      <c r="A39" s="15">
        <v>22</v>
      </c>
      <c r="B39" s="28" t="s">
        <v>21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1">
        <v>26164.860024080004</v>
      </c>
      <c r="O39" s="37">
        <f t="shared" si="0"/>
        <v>183154.02016856003</v>
      </c>
      <c r="P39" s="16"/>
      <c r="Q39" s="17"/>
      <c r="R39" s="18">
        <f t="shared" si="1"/>
        <v>3.1582669406506696</v>
      </c>
      <c r="S39" s="55"/>
      <c r="T39" s="52"/>
      <c r="U39" s="52"/>
      <c r="V39" s="54"/>
    </row>
    <row r="40" spans="1:22" ht="12.75">
      <c r="A40" s="1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4"/>
      <c r="P40" s="20"/>
      <c r="Q40" s="20"/>
      <c r="R40" s="21"/>
      <c r="S40" s="56"/>
      <c r="T40" s="52"/>
      <c r="U40" s="52"/>
      <c r="V40" s="54"/>
    </row>
    <row r="41" spans="1:22" ht="12.75">
      <c r="A41" s="14"/>
      <c r="B41" s="30" t="s">
        <v>37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>
        <f>SUM(O18:O39)</f>
        <v>5799193.786033376</v>
      </c>
      <c r="P41" s="16"/>
      <c r="Q41" s="17"/>
      <c r="R41" s="18">
        <f>SUM(R18:R39)</f>
        <v>100</v>
      </c>
      <c r="S41" s="56"/>
      <c r="T41" s="52"/>
      <c r="U41" s="52"/>
      <c r="V41" s="54"/>
    </row>
    <row r="42" spans="1:22" ht="12.75">
      <c r="A42" s="14"/>
      <c r="B42" s="32" t="s">
        <v>22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7">
        <f>+O41/P13</f>
        <v>828456.2551476251</v>
      </c>
      <c r="P42" s="40"/>
      <c r="Q42" s="41"/>
      <c r="R42" s="41"/>
      <c r="S42" s="55"/>
      <c r="T42" s="52"/>
      <c r="U42" s="52"/>
      <c r="V42" s="58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2"/>
      <c r="U43" s="52"/>
      <c r="V43" s="54"/>
    </row>
    <row r="44" spans="1:22" ht="12.75">
      <c r="A44" s="14"/>
      <c r="B44" s="8" t="s">
        <v>38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8">
        <f>+O41*O45</f>
        <v>8420429.377320463</v>
      </c>
      <c r="P44" s="40"/>
      <c r="Q44" s="41"/>
      <c r="R44" s="41"/>
      <c r="T44" s="52"/>
      <c r="U44" s="52"/>
      <c r="V44" s="54"/>
    </row>
    <row r="45" spans="1:22" ht="7.5" customHeight="1">
      <c r="A45" s="14"/>
      <c r="B45" s="35" t="s">
        <v>46</v>
      </c>
      <c r="C45" s="31"/>
      <c r="D45" s="31"/>
      <c r="E45" s="31"/>
      <c r="F45" s="31"/>
      <c r="G45" s="31"/>
      <c r="H45" s="31"/>
      <c r="I45" s="31"/>
      <c r="J45" s="36">
        <v>10</v>
      </c>
      <c r="K45" s="36">
        <v>10</v>
      </c>
      <c r="L45" s="36">
        <v>21</v>
      </c>
      <c r="M45" s="31"/>
      <c r="N45" s="31"/>
      <c r="O45" s="39">
        <f>(1+J45/100+K45/100)*(1+L45/100)</f>
        <v>1.4520000000000002</v>
      </c>
      <c r="P45" s="40"/>
      <c r="Q45" s="41"/>
      <c r="R45" s="41"/>
      <c r="T45" s="52"/>
      <c r="U45" s="52"/>
      <c r="V45" s="54"/>
    </row>
    <row r="46" spans="1:22" ht="12.75">
      <c r="A46" s="14"/>
      <c r="B46" s="32" t="s">
        <v>23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7">
        <f>+O44/P13</f>
        <v>1202918.4824743518</v>
      </c>
      <c r="P46" s="40"/>
      <c r="Q46" s="41"/>
      <c r="R46" s="41"/>
      <c r="T46" s="52"/>
      <c r="U46" s="52"/>
      <c r="V46" s="57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5" t="s">
        <v>49</v>
      </c>
      <c r="B54" s="43"/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</row>
    <row r="55" spans="1:17" ht="12.75">
      <c r="A55" s="45" t="s">
        <v>48</v>
      </c>
      <c r="B55" s="43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9" ht="12.75">
      <c r="A56" s="45" t="s">
        <v>50</v>
      </c>
      <c r="B56" s="43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1:19" ht="12.75">
      <c r="A57" s="45"/>
      <c r="B57" s="43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ht="12.75">
      <c r="A58" s="45"/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2024-06-14T22:16:17Z</dcterms:modified>
  <cp:category/>
  <cp:version/>
  <cp:contentType/>
  <cp:contentStatus/>
</cp:coreProperties>
</file>