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8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M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H20" i="2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E25" i="8"/>
  <c r="F25" i="8"/>
  <c r="I40" i="1"/>
  <c r="I42" i="1"/>
  <c r="J41" i="1"/>
  <c r="E34" i="2"/>
  <c r="G34" i="2"/>
  <c r="E26" i="8"/>
  <c r="F26" i="8"/>
  <c r="I43" i="1"/>
  <c r="N38" i="8"/>
  <c r="E23" i="8"/>
  <c r="F23" i="8"/>
  <c r="M26" i="8"/>
  <c r="N26" i="8"/>
  <c r="M25" i="8"/>
  <c r="N25" i="8"/>
  <c r="N24" i="8"/>
  <c r="M24" i="8"/>
  <c r="M23" i="8"/>
  <c r="N23" i="8"/>
  <c r="M22" i="8"/>
  <c r="N22" i="8"/>
  <c r="N21" i="8"/>
  <c r="E20" i="8"/>
  <c r="F20" i="8"/>
  <c r="M19" i="8"/>
  <c r="N19" i="8"/>
  <c r="H36" i="2"/>
  <c r="M20" i="8"/>
  <c r="N20" i="8"/>
  <c r="N28" i="8"/>
  <c r="N30" i="8"/>
  <c r="H38" i="2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<sst xmlns="http://schemas.openxmlformats.org/spreadsheetml/2006/main" count="258" uniqueCount="189">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</sst>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87" formatCode="0.0"/>
    <numFmt numFmtId="189" formatCode="0.00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4" fontId="49" fillId="0" borderId="0" xfId="2" applyNumberFormat="1" applyFont="1" applyBorder="1" applyAlignment="1">
      <alignment vertical="center"/>
    </xf>
    <xf numFmtId="189" fontId="47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72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72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72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72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7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725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7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8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8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9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9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5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5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39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40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438150</xdr:colOff>
      <xdr:row>4</xdr:row>
      <xdr:rowOff>0</xdr:rowOff>
    </xdr:to>
    <xdr:pic>
      <xdr:nvPicPr>
        <xdr:cNvPr id="8853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419100</xdr:colOff>
      <xdr:row>57</xdr:row>
      <xdr:rowOff>142875</xdr:rowOff>
    </xdr:to>
    <xdr:pic>
      <xdr:nvPicPr>
        <xdr:cNvPr id="8854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855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56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57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58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59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60" name="Line 1"/>
        <xdr:cNvSpPr>
          <a:spLocks noChangeShapeType="1"/>
        </xdr:cNvSpPr>
      </xdr:nvSpPr>
      <xdr:spPr bwMode="auto">
        <a:xfrm>
          <a:off x="40671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1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1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9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9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93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9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9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96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45505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211151.92963032002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23461.325514480002</v>
      </c>
      <c r="G18" s="89">
        <f>+E18*F18</f>
        <v>211151.92963032002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1119313.8747099701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138435.52933749542</v>
      </c>
      <c r="G21" s="89">
        <f>+E21*F21</f>
        <v>373775.92921123764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184083.44333302038</v>
      </c>
      <c r="G22" s="89">
        <f>+E22*F22</f>
        <v>745537.9454987325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6922730.5172093017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203131.76400262036</v>
      </c>
      <c r="G26" s="89">
        <f>+E26*F26</f>
        <v>6922730.5172093017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255774.89410140744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13694.034188480382</v>
      </c>
      <c r="G29" s="89">
        <f>+E29*F29</f>
        <v>184869.46154448515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11817.572092820381</v>
      </c>
      <c r="G30" s="89">
        <f>+E30*F30</f>
        <v>70905.432556922286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3747017.0741383811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19148.815462815692</v>
      </c>
      <c r="G33" s="89">
        <f>+E33*F33</f>
        <v>2175305.4365758626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13835.489767275691</v>
      </c>
      <c r="G34" s="89">
        <f>+E34*F34</f>
        <v>1571711.6375625185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12255988.289789381</v>
      </c>
      <c r="K36" s="194"/>
      <c r="L36" s="195"/>
      <c r="M36" s="196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17795694.996774182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2.28515625" bestFit="1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45505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211151.92963032002</v>
      </c>
      <c r="F19" s="89">
        <f>+E19*'4-presupuesto'!H37</f>
        <v>306592.60182322469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306592.60182322469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373775.92921123764</v>
      </c>
      <c r="F20" s="89">
        <f>+E20*'4-presupuesto'!H37</f>
        <v>542722.64921471709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179098.47424085665</v>
      </c>
      <c r="N20" s="153">
        <f t="shared" ref="N20:N26" si="1">+F20-M20</f>
        <v>363624.17497386044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745537.9454987325</v>
      </c>
      <c r="F21" s="89">
        <f>+E21*'4-presupuesto'!H37</f>
        <v>1082521.0968641597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357231.96196517273</v>
      </c>
      <c r="N21" s="153">
        <f>+F21-M21</f>
        <v>725289.1348989869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6922730.5172093017</v>
      </c>
      <c r="F22" s="89">
        <f>+E22*'4-presupuesto'!H37</f>
        <v>10051804.710987907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3317095.5546260094</v>
      </c>
      <c r="N22" s="153">
        <f t="shared" si="1"/>
        <v>6734709.1563618975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184869.46154448515</v>
      </c>
      <c r="F23" s="89">
        <f>+E23*'4-presupuesto'!H37</f>
        <v>268430.45816259249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225803.70140637283</v>
      </c>
      <c r="N23" s="153">
        <f t="shared" si="1"/>
        <v>42626.756756219664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70905.432556922286</v>
      </c>
      <c r="F24" s="89">
        <f>+E24*'4-presupuesto'!H37</f>
        <v>102954.68807265117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64634.953172010406</v>
      </c>
      <c r="N24" s="153">
        <f t="shared" si="1"/>
        <v>38319.734900640768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2175305.4365758626</v>
      </c>
      <c r="F25" s="89">
        <f>+E25*'4-presupuesto'!H37</f>
        <v>3158543.4939081529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2656966.7870755382</v>
      </c>
      <c r="N25" s="153">
        <f t="shared" si="1"/>
        <v>501576.70683261473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1571711.6375625185</v>
      </c>
      <c r="F26" s="89">
        <f>+E26*'4-presupuesto'!H37</f>
        <v>2282125.297740777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1145626.8994658701</v>
      </c>
      <c r="N26" s="153">
        <f t="shared" si="1"/>
        <v>1136498.3982749069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9849236.6648223512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4924618.3324111756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  <mergeCell ref="B30:H30"/>
    <mergeCell ref="B44:H44"/>
    <mergeCell ref="B45:H45"/>
    <mergeCell ref="B22:H22"/>
    <mergeCell ref="B24:H24"/>
    <mergeCell ref="B25:H25"/>
    <mergeCell ref="B26:H26"/>
    <mergeCell ref="B43:H43"/>
    <mergeCell ref="B16:H16"/>
    <mergeCell ref="B28:H28"/>
    <mergeCell ref="B19:H19"/>
    <mergeCell ref="B20:H20"/>
    <mergeCell ref="B18:H18"/>
    <mergeCell ref="B21:H21"/>
    <mergeCell ref="B13:H13"/>
    <mergeCell ref="B14:H14"/>
    <mergeCell ref="B6:H7"/>
    <mergeCell ref="B10:H10"/>
    <mergeCell ref="B11:H11"/>
    <mergeCell ref="B12:H1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2024-09-19T13:54:11Z</dcterms:modified>
</cp:coreProperties>
</file>