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4\09\"/>
    </mc:Choice>
  </mc:AlternateContent>
  <bookViews>
    <workbookView xWindow="32760" yWindow="3276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79021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E21" i="8"/>
  <c r="F21" i="8"/>
  <c r="M21" i="8"/>
  <c r="I16" i="1"/>
  <c r="J15" i="1"/>
  <c r="E18" i="2"/>
  <c r="G18" i="2"/>
  <c r="H17" i="2"/>
  <c r="I33" i="1"/>
  <c r="J32" i="1"/>
  <c r="E29" i="2"/>
  <c r="G29" i="2"/>
  <c r="H28" i="2"/>
  <c r="I20" i="1"/>
  <c r="J19" i="1"/>
  <c r="E21" i="2"/>
  <c r="G21" i="2"/>
  <c r="H20" i="2"/>
  <c r="I26" i="1"/>
  <c r="I28" i="1"/>
  <c r="J25" i="1"/>
  <c r="E26" i="2"/>
  <c r="G26" i="2"/>
  <c r="H25" i="2"/>
  <c r="E22" i="8"/>
  <c r="F22" i="8"/>
  <c r="I29" i="1"/>
  <c r="I35" i="1"/>
  <c r="J34" i="1"/>
  <c r="E30" i="2"/>
  <c r="G30" i="2"/>
  <c r="E24" i="8"/>
  <c r="F24" i="8"/>
  <c r="I39" i="1"/>
  <c r="J38" i="1"/>
  <c r="E33" i="2"/>
  <c r="G33" i="2"/>
  <c r="H32" i="2"/>
  <c r="E25" i="8"/>
  <c r="F25" i="8"/>
  <c r="I40" i="1"/>
  <c r="I42" i="1"/>
  <c r="J41" i="1"/>
  <c r="E34" i="2"/>
  <c r="G34" i="2"/>
  <c r="E26" i="8"/>
  <c r="F26" i="8"/>
  <c r="I43" i="1"/>
  <c r="N38" i="8"/>
  <c r="E20" i="8"/>
  <c r="F20" i="8"/>
  <c r="M26" i="8"/>
  <c r="N26" i="8"/>
  <c r="M25" i="8"/>
  <c r="N25" i="8"/>
  <c r="M24" i="8"/>
  <c r="N24" i="8"/>
  <c r="E23" i="8"/>
  <c r="F23" i="8"/>
  <c r="M22" i="8"/>
  <c r="N22" i="8"/>
  <c r="N21" i="8"/>
  <c r="M20" i="8"/>
  <c r="N20" i="8"/>
  <c r="E19" i="8"/>
  <c r="F19" i="8"/>
  <c r="H36" i="2"/>
  <c r="M23" i="8"/>
  <c r="N23" i="8"/>
  <c r="H38" i="2"/>
  <c r="M19" i="8"/>
  <c r="N19" i="8"/>
  <c r="N28" i="8"/>
  <c r="N30" i="8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<sst xmlns="http://schemas.openxmlformats.org/spreadsheetml/2006/main" count="258" uniqueCount="189">
  <si>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</si>
  <si>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</si>
  <si>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</si>
  <si>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</si>
  <si>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</si>
  <si>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</si>
  <si>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</si>
  <si>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</si>
  <si>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</si>
  <si>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</si>
  <si>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</si>
  <si>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</si>
  <si>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</si>
  <si>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</si>
  <si>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</si>
  <si>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</si>
  <si>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</si>
  <si>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</si>
  <si>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</si>
  <si>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</si>
  <si>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</si>
  <si>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</si>
  <si>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</si>
  <si>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</si>
  <si>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</si>
  <si>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</si>
  <si>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</si>
  <si>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</si>
  <si>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</si>
  <si>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</si>
  <si>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</si>
  <si>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</si>
  <si>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</si>
  <si>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</si>
  <si>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</si>
  <si>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</si>
  <si>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</si>
  <si>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</si>
  <si>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</si>
  <si>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</si>
  <si>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</si>
  <si>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</si>
  <si>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</si>
  <si>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</si>
  <si>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</si>
  <si>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</si>
  <si>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</si>
  <si>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</si>
  <si>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</si>
  <si>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</si>
  <si>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</si>
  <si>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</si>
  <si>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</si>
  <si>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</si>
  <si>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</si>
  <si>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</si>
  <si>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</si>
  <si>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</si>
  <si>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</si>
  <si>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</si>
  <si>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</si>
  <si>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</si>
  <si>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</si>
  <si>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</si>
  <si>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</si>
  <si>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</si>
  <si>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</si>
  <si>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</si>
  <si>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</si>
  <si>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</si>
  <si>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</si>
  <si>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</si>
  <si>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</si>
  <si>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</si>
  <si>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</si>
  <si>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</si>
  <si>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</si>
  <si>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</si>
  <si>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</si>
  <si>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</si>
  <si>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</si>
  <si>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</si>
  <si>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</si>
  <si>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</si>
  <si>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</si>
  <si>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</si>
  <si>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</si>
  <si>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</si>
  <si>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</si>
  <si>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</si>
  <si>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</si>
  <si>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</si>
  <si>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</si>
  <si>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</si>
  <si>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</si>
  <si>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</si>
  <si>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</si>
  <si>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</si>
  <si>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</si>
  <si>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</si>
  <si>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</si>
  <si>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</si>
  <si>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</si>
  <si>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</si>
  <si>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</si>
  <si>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</si>
  <si>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</si>
  <si>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</si>
  <si>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</si>
  <si>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</si>
  <si>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</si>
  <si>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</si>
  <si>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</si>
  <si>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</si>
  <si>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</si>
  <si>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</si>
  <si>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</si>
  <si>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</si>
  <si>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</si>
  <si>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</si>
  <si>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</si>
  <si>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</si>
  <si>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</si>
  <si>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</si>
  <si>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</si>
  <si>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</si>
  <si>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</si>
  <si>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</si>
  <si>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</si>
  <si>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</si>
  <si>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</si>
  <si>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</si>
  <si>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</si>
  <si>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</si>
  <si>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</si>
  <si>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</si>
  <si>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</si>
  <si>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</si>
  <si>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</si>
  <si>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</si>
  <si>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</si>
  <si>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</si>
  <si>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</si>
  <si>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</si>
  <si>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</si>
  <si>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</si>
  <si>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</si>
  <si>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</si>
  <si>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</si>
  <si>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</si>
  <si>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</si>
  <si>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</si>
  <si>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</si>
  <si>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</si>
  <si>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</si>
  <si>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</si>
  <si>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</si>
  <si>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</si>
  <si>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</si>
  <si>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</si>
  <si>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</si>
  <si>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</si>
  <si>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</si>
  <si>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</si>
  <si>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</si>
  <si>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</si>
  <si>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</si>
  <si>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</si>
  <si>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</si>
  <si>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</si>
  <si>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</si>
  <si>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</si>
  <si>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</si>
  <si>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</si>
  <si>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</si>
  <si>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</si>
  <si>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</si>
  <si>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</si>
  <si>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</si>
  <si>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</si>
  <si>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</si>
  <si>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</si>
  <si>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</si>
  <si>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</si>
  <si>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</si>
  <si>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</si>
  <si>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 xml:space="preserve">Excavación de cimientos  </t>
  </si>
  <si>
    <t>Mampostería elevación lad.comunes</t>
  </si>
  <si>
    <t>ROSARIO, SEPTIEMBRE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</si>
</sst>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87" formatCode="0.0"/>
    <numFmt numFmtId="189" formatCode="0.000"/>
    <numFmt numFmtId="198" formatCode="[$-C0A]mmm\-yy;@"/>
    <numFmt numFmtId="199" formatCode="#,##0.000"/>
    <numFmt numFmtId="204" formatCode="#,##0.0"/>
  </numFmts>
  <fonts count="50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indexed="10"/>
      <name val="Arial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3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3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3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2" applyFont="1" applyBorder="1" applyAlignment="1">
      <alignment horizontal="left" vertical="center"/>
    </xf>
    <xf numFmtId="2" fontId="41" fillId="0" borderId="0" xfId="2" applyNumberFormat="1" applyFont="1" applyBorder="1" applyAlignment="1">
      <alignment horizontal="center" vertical="center"/>
    </xf>
    <xf numFmtId="0" fontId="1" fillId="0" borderId="0" xfId="2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2" applyNumberFormat="1" applyFont="1" applyBorder="1" applyAlignment="1">
      <alignment horizontal="center" vertical="center"/>
    </xf>
    <xf numFmtId="2" fontId="43" fillId="0" borderId="0" xfId="2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2" applyNumberFormat="1" applyFont="1" applyBorder="1" applyAlignment="1">
      <alignment horizontal="left" vertical="center"/>
    </xf>
    <xf numFmtId="2" fontId="46" fillId="2" borderId="32" xfId="2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4" fontId="48" fillId="0" borderId="0" xfId="0" applyNumberFormat="1" applyFont="1"/>
    <xf numFmtId="4" fontId="49" fillId="0" borderId="0" xfId="2" applyNumberFormat="1" applyFont="1" applyBorder="1" applyAlignment="1">
      <alignment vertical="center"/>
    </xf>
    <xf numFmtId="189" fontId="47" fillId="0" borderId="0" xfId="2" applyNumberFormat="1" applyFont="1" applyBorder="1" applyAlignment="1">
      <alignment vertical="center"/>
    </xf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2" applyNumberFormat="1" applyFont="1" applyFill="1" applyBorder="1" applyAlignment="1">
      <alignment horizontal="center" vertical="center"/>
    </xf>
    <xf numFmtId="2" fontId="45" fillId="2" borderId="12" xfId="2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4">
    <cellStyle name="ANCLAS,REZONES Y SUS PARTES,DE FUNDICION,DE HIERRO O DE ACERO" xfId="1"/>
    <cellStyle name="Normal" xfId="0" builtinId="0"/>
    <cellStyle name="Normal_Hoja2" xfId="2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72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72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72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72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73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731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8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8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59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59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59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59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25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25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8</xdr:col>
      <xdr:colOff>704850</xdr:colOff>
      <xdr:row>3</xdr:row>
      <xdr:rowOff>152400</xdr:rowOff>
    </xdr:to>
    <xdr:pic>
      <xdr:nvPicPr>
        <xdr:cNvPr id="740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8</xdr:col>
      <xdr:colOff>704850</xdr:colOff>
      <xdr:row>57</xdr:row>
      <xdr:rowOff>142875</xdr:rowOff>
    </xdr:to>
    <xdr:pic>
      <xdr:nvPicPr>
        <xdr:cNvPr id="740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436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14</xdr:col>
      <xdr:colOff>438150</xdr:colOff>
      <xdr:row>4</xdr:row>
      <xdr:rowOff>0</xdr:rowOff>
    </xdr:to>
    <xdr:pic>
      <xdr:nvPicPr>
        <xdr:cNvPr id="886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419100</xdr:colOff>
      <xdr:row>57</xdr:row>
      <xdr:rowOff>142875</xdr:rowOff>
    </xdr:to>
    <xdr:pic>
      <xdr:nvPicPr>
        <xdr:cNvPr id="886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863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864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865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866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867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868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32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32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69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69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699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70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70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702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174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7" t="s">
        <v>60</v>
      </c>
      <c r="C7" s="198"/>
      <c r="D7" s="198"/>
      <c r="E7" s="198"/>
      <c r="F7" s="198"/>
      <c r="G7" s="198"/>
      <c r="H7" s="198"/>
    </row>
    <row r="8" spans="2:8" x14ac:dyDescent="0.2">
      <c r="B8" s="198"/>
      <c r="C8" s="198"/>
      <c r="D8" s="198"/>
      <c r="E8" s="198"/>
      <c r="F8" s="198"/>
      <c r="G8" s="198"/>
      <c r="H8" s="198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33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35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36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37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38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9" t="s">
        <v>58</v>
      </c>
      <c r="C30" s="199"/>
      <c r="D30" s="199"/>
      <c r="E30" s="199"/>
      <c r="F30" s="199"/>
      <c r="G30" s="199"/>
      <c r="H30" s="199"/>
    </row>
    <row r="31" spans="2:8" ht="12.75" customHeight="1" x14ac:dyDescent="0.2">
      <c r="B31" s="115" t="s">
        <v>179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180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181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182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183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184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185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40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7" t="s">
        <v>22</v>
      </c>
      <c r="C7" s="197"/>
      <c r="D7" s="197"/>
      <c r="E7" s="197"/>
      <c r="F7" s="197"/>
      <c r="G7" s="197"/>
      <c r="H7" s="197"/>
    </row>
    <row r="8" spans="2:11" x14ac:dyDescent="0.2">
      <c r="B8" s="197"/>
      <c r="C8" s="197"/>
      <c r="D8" s="197"/>
      <c r="E8" s="197"/>
      <c r="F8" s="197"/>
      <c r="G8" s="197"/>
      <c r="H8" s="197"/>
    </row>
    <row r="9" spans="2:11" ht="12.75" customHeight="1" x14ac:dyDescent="0.2"/>
    <row r="10" spans="2:11" ht="12.75" customHeight="1" x14ac:dyDescent="0.2">
      <c r="B10" s="49" t="s">
        <v>72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71</v>
      </c>
      <c r="C27" s="50"/>
      <c r="D27" s="134" t="s">
        <v>70</v>
      </c>
      <c r="E27" s="132"/>
      <c r="F27" s="136" t="s">
        <v>59</v>
      </c>
      <c r="G27" s="137" t="s">
        <v>75</v>
      </c>
      <c r="H27" s="138" t="s">
        <v>75</v>
      </c>
      <c r="I27" s="135"/>
      <c r="M27" s="135"/>
      <c r="N27" s="135"/>
      <c r="P27" s="33"/>
      <c r="Q27" s="135" t="s">
        <v>74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73</v>
      </c>
      <c r="C52" s="50"/>
      <c r="D52" s="163" t="s">
        <v>63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108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109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200" t="s">
        <v>57</v>
      </c>
      <c r="C7" s="201"/>
      <c r="D7" s="201"/>
      <c r="E7" s="201"/>
      <c r="F7" s="201"/>
      <c r="G7" s="201"/>
      <c r="H7" s="201"/>
      <c r="I7" s="201"/>
      <c r="J7" s="201"/>
      <c r="K7" s="101"/>
      <c r="L7" s="1"/>
    </row>
    <row r="8" spans="2:12" ht="12.75" customHeigh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101"/>
      <c r="L8" s="1"/>
    </row>
    <row r="9" spans="2:12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6" t="s">
        <v>49</v>
      </c>
      <c r="C11" s="105" t="s">
        <v>39</v>
      </c>
      <c r="D11" s="106"/>
      <c r="E11" s="204" t="s">
        <v>1</v>
      </c>
      <c r="F11" s="204"/>
      <c r="G11" s="204"/>
      <c r="H11" s="205" t="s">
        <v>2</v>
      </c>
      <c r="I11" s="205"/>
      <c r="J11" s="205"/>
      <c r="K11" s="102" t="s">
        <v>0</v>
      </c>
      <c r="L11" s="6"/>
    </row>
    <row r="12" spans="2:12" s="7" customFormat="1" x14ac:dyDescent="0.2">
      <c r="B12" s="206"/>
      <c r="C12" s="105" t="s">
        <v>48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47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28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84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28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154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28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83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23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29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24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25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30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28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31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28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81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32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24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25</v>
      </c>
    </row>
    <row r="41" spans="2:11" x14ac:dyDescent="0.2">
      <c r="B41" s="67">
        <v>5.2</v>
      </c>
      <c r="C41" s="75" t="s">
        <v>82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32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24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25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3" t="s">
        <v>107</v>
      </c>
      <c r="D46" s="203"/>
      <c r="E46" s="203"/>
      <c r="F46" s="203"/>
      <c r="G46" s="203"/>
      <c r="H46" s="203"/>
      <c r="I46" s="203"/>
      <c r="J46" s="203"/>
      <c r="K46" s="203"/>
    </row>
    <row r="47" spans="2:11" x14ac:dyDescent="0.2">
      <c r="C47" s="203"/>
      <c r="D47" s="203"/>
      <c r="E47" s="203"/>
      <c r="F47" s="203"/>
      <c r="G47" s="203"/>
      <c r="H47" s="203"/>
      <c r="I47" s="203"/>
      <c r="J47" s="203"/>
      <c r="K47" s="203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5" width="8.7109375" customWidth="1"/>
    <col min="6" max="6" width="9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6.2851562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200" t="s">
        <v>61</v>
      </c>
      <c r="C7" s="201"/>
      <c r="D7" s="201"/>
      <c r="E7" s="201"/>
      <c r="F7" s="201"/>
      <c r="G7" s="201"/>
      <c r="H7" s="201"/>
    </row>
    <row r="8" spans="2:14" s="29" customFormat="1" x14ac:dyDescent="0.2">
      <c r="B8" s="201"/>
      <c r="C8" s="201"/>
      <c r="D8" s="201"/>
      <c r="E8" s="201"/>
      <c r="F8" s="201"/>
      <c r="G8" s="201"/>
      <c r="H8" s="201"/>
    </row>
    <row r="9" spans="2:14" s="29" customFormat="1" x14ac:dyDescent="0.2">
      <c r="B9" s="202" t="s">
        <v>41</v>
      </c>
      <c r="C9" s="202"/>
      <c r="D9" s="202"/>
      <c r="E9" s="202"/>
      <c r="F9" s="202"/>
      <c r="G9" s="202"/>
      <c r="H9" s="202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46</v>
      </c>
      <c r="I11" s="99" t="s">
        <v>44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34</v>
      </c>
      <c r="I12" s="79">
        <v>45536</v>
      </c>
    </row>
    <row r="13" spans="2:14" s="29" customFormat="1" x14ac:dyDescent="0.2"/>
    <row r="14" spans="2:14" s="30" customFormat="1" ht="12.75" customHeight="1" x14ac:dyDescent="0.2">
      <c r="B14" s="206" t="s">
        <v>49</v>
      </c>
      <c r="C14" s="105" t="s">
        <v>39</v>
      </c>
      <c r="D14" s="81" t="s">
        <v>18</v>
      </c>
      <c r="E14" s="207" t="s">
        <v>7</v>
      </c>
      <c r="F14" s="209" t="s">
        <v>45</v>
      </c>
      <c r="G14" s="210"/>
      <c r="H14" s="211"/>
      <c r="I14" s="102" t="s">
        <v>0</v>
      </c>
      <c r="K14" s="29"/>
    </row>
    <row r="15" spans="2:14" s="31" customFormat="1" ht="12.75" customHeight="1" x14ac:dyDescent="0.2">
      <c r="B15" s="206"/>
      <c r="C15" s="105" t="s">
        <v>48</v>
      </c>
      <c r="D15" s="82" t="s">
        <v>19</v>
      </c>
      <c r="E15" s="208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219581.34411528002</v>
      </c>
      <c r="I17" s="85"/>
      <c r="K17" s="29"/>
    </row>
    <row r="18" spans="2:11" s="8" customFormat="1" x14ac:dyDescent="0.2">
      <c r="B18" s="86">
        <v>1.1000000000000001</v>
      </c>
      <c r="C18" s="87" t="s">
        <v>186</v>
      </c>
      <c r="D18" s="111" t="s">
        <v>11</v>
      </c>
      <c r="E18" s="89">
        <f>+'3-computo'!J15</f>
        <v>9</v>
      </c>
      <c r="F18" s="89">
        <v>24397.927123920002</v>
      </c>
      <c r="G18" s="89">
        <f>+E18*F18</f>
        <v>219581.34411528002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84</v>
      </c>
      <c r="D20" s="113"/>
      <c r="E20" s="84"/>
      <c r="F20" s="84"/>
      <c r="G20" s="84"/>
      <c r="H20" s="85">
        <f>SUM(G21:G23)</f>
        <v>1152467.3008951687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143913.88833752528</v>
      </c>
      <c r="G21" s="89">
        <f>+E21*F21</f>
        <v>388567.49851131829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155</v>
      </c>
      <c r="D22" s="111" t="s">
        <v>11</v>
      </c>
      <c r="E22" s="89">
        <f>+'3-computo'!J21</f>
        <v>4.05</v>
      </c>
      <c r="F22" s="89">
        <v>188617.2351565063</v>
      </c>
      <c r="G22" s="89">
        <f>+E22*F22</f>
        <v>763899.80238385045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156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85</v>
      </c>
      <c r="D25" s="113"/>
      <c r="E25" s="84"/>
      <c r="F25" s="84"/>
      <c r="G25" s="84"/>
      <c r="H25" s="85">
        <f>+G26</f>
        <v>7102187.8968276624</v>
      </c>
      <c r="I25" s="85"/>
      <c r="K25" s="29"/>
    </row>
    <row r="26" spans="2:11" s="8" customFormat="1" ht="12" x14ac:dyDescent="0.2">
      <c r="B26" s="86">
        <v>3.1</v>
      </c>
      <c r="C26" s="87" t="s">
        <v>187</v>
      </c>
      <c r="D26" s="111" t="s">
        <v>11</v>
      </c>
      <c r="E26" s="89">
        <f>+'3-computo'!J25</f>
        <v>34.08</v>
      </c>
      <c r="F26" s="89">
        <v>208397.53218391028</v>
      </c>
      <c r="G26" s="89">
        <f>+E26*F26</f>
        <v>7102187.8968276624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261511.54264824223</v>
      </c>
      <c r="I28" s="85"/>
    </row>
    <row r="29" spans="2:11" s="8" customFormat="1" ht="12" x14ac:dyDescent="0.2">
      <c r="B29" s="86">
        <v>4.0999999999999996</v>
      </c>
      <c r="C29" s="87" t="s">
        <v>26</v>
      </c>
      <c r="D29" s="111" t="s">
        <v>15</v>
      </c>
      <c r="E29" s="89">
        <f>+'3-computo'!J32</f>
        <v>13.5</v>
      </c>
      <c r="F29" s="89">
        <v>14013.228511710884</v>
      </c>
      <c r="G29" s="89">
        <f>+E29*F29</f>
        <v>189178.58490809693</v>
      </c>
      <c r="H29" s="89"/>
      <c r="I29" s="89"/>
    </row>
    <row r="30" spans="2:11" s="8" customFormat="1" ht="12" x14ac:dyDescent="0.2">
      <c r="B30" s="86">
        <v>4.2</v>
      </c>
      <c r="C30" s="87" t="s">
        <v>27</v>
      </c>
      <c r="D30" s="111" t="s">
        <v>15</v>
      </c>
      <c r="E30" s="89">
        <f>+'3-computo'!J34</f>
        <v>6</v>
      </c>
      <c r="F30" s="89">
        <v>12055.492956690883</v>
      </c>
      <c r="G30" s="89">
        <f>+E30*F30</f>
        <v>72332.957740145299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3888214.3757878938</v>
      </c>
      <c r="I32" s="85"/>
    </row>
    <row r="33" spans="2:28" s="8" customFormat="1" ht="12" x14ac:dyDescent="0.2">
      <c r="B33" s="86">
        <v>5.0999999999999996</v>
      </c>
      <c r="C33" s="87" t="s">
        <v>79</v>
      </c>
      <c r="D33" s="111" t="s">
        <v>15</v>
      </c>
      <c r="E33" s="89">
        <f>+'3-computo'!J38</f>
        <v>113.6</v>
      </c>
      <c r="F33" s="89">
        <v>19878.400696572091</v>
      </c>
      <c r="G33" s="89">
        <f>+E33*F33</f>
        <v>2258186.3191305893</v>
      </c>
      <c r="H33" s="89"/>
      <c r="I33" s="89"/>
    </row>
    <row r="34" spans="2:28" s="8" customFormat="1" ht="12" x14ac:dyDescent="0.2">
      <c r="B34" s="86">
        <v>5.2</v>
      </c>
      <c r="C34" s="87" t="s">
        <v>80</v>
      </c>
      <c r="D34" s="111" t="s">
        <v>15</v>
      </c>
      <c r="E34" s="89">
        <f>+'3-computo'!J41</f>
        <v>113.6</v>
      </c>
      <c r="F34" s="89">
        <v>14348.838526912892</v>
      </c>
      <c r="G34" s="89">
        <f>+E34*F34</f>
        <v>1630028.0566573045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42</v>
      </c>
      <c r="D36" s="92"/>
      <c r="E36" s="93"/>
      <c r="F36" s="93"/>
      <c r="G36" s="93"/>
      <c r="H36" s="94">
        <f>SUM(H17:H34)</f>
        <v>12623962.460274247</v>
      </c>
      <c r="K36" s="194"/>
      <c r="L36" s="195"/>
      <c r="M36" s="196"/>
    </row>
    <row r="37" spans="2:28" s="8" customFormat="1" ht="12" x14ac:dyDescent="0.2">
      <c r="B37" s="91"/>
      <c r="C37" s="96" t="s">
        <v>43</v>
      </c>
      <c r="D37" s="108">
        <v>0.1</v>
      </c>
      <c r="E37" s="108">
        <v>0.1</v>
      </c>
      <c r="F37" s="108">
        <v>0.21</v>
      </c>
      <c r="G37" s="108" t="s">
        <v>51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50</v>
      </c>
      <c r="D38" s="92"/>
      <c r="E38" s="92"/>
      <c r="F38" s="92"/>
      <c r="G38" s="92"/>
      <c r="H38" s="94">
        <f>+H36*H37</f>
        <v>18329993.492318209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3" t="s">
        <v>107</v>
      </c>
      <c r="C41" s="203"/>
      <c r="D41" s="203"/>
      <c r="E41" s="203"/>
      <c r="F41" s="203"/>
      <c r="G41" s="203"/>
      <c r="H41" s="203"/>
      <c r="I41" s="203"/>
      <c r="J41" s="20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3"/>
      <c r="C42" s="203"/>
      <c r="D42" s="203"/>
      <c r="E42" s="203"/>
      <c r="F42" s="203"/>
      <c r="G42" s="203"/>
      <c r="H42" s="203"/>
      <c r="I42" s="203"/>
      <c r="J42" s="203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3" t="s">
        <v>110</v>
      </c>
      <c r="C43" s="203"/>
      <c r="D43" s="203"/>
      <c r="E43" s="203"/>
      <c r="F43" s="203"/>
      <c r="G43" s="203"/>
      <c r="H43" s="203"/>
      <c r="I43" s="203"/>
      <c r="J43" s="140"/>
      <c r="K43" s="140"/>
      <c r="L43" s="140"/>
      <c r="M43" s="140"/>
      <c r="N43" s="140"/>
      <c r="O43" s="140"/>
    </row>
    <row r="44" spans="2:28" ht="15" x14ac:dyDescent="0.2">
      <c r="B44" s="203"/>
      <c r="C44" s="203"/>
      <c r="D44" s="203"/>
      <c r="E44" s="203"/>
      <c r="F44" s="203"/>
      <c r="G44" s="203"/>
      <c r="H44" s="203"/>
      <c r="I44" s="203"/>
      <c r="J44" s="140"/>
      <c r="K44" s="140"/>
      <c r="L44" s="140"/>
      <c r="M44" s="140"/>
      <c r="N44" s="140"/>
      <c r="O44" s="140"/>
    </row>
    <row r="45" spans="2:28" ht="15" x14ac:dyDescent="0.2">
      <c r="B45" s="203"/>
      <c r="C45" s="203"/>
      <c r="D45" s="203"/>
      <c r="E45" s="203"/>
      <c r="F45" s="203"/>
      <c r="G45" s="203"/>
      <c r="H45" s="203"/>
      <c r="I45" s="203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10.7109375" customWidth="1"/>
    <col min="6" max="6" width="12.28515625" bestFit="1" customWidth="1"/>
    <col min="7" max="12" width="5.7109375" hidden="1" customWidth="1"/>
    <col min="13" max="13" width="11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200" t="s">
        <v>56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46</v>
      </c>
      <c r="O11" s="99" t="s">
        <v>44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172</v>
      </c>
      <c r="G12" s="177"/>
      <c r="H12" s="178"/>
      <c r="I12" s="178"/>
      <c r="J12" s="178"/>
      <c r="K12" s="178"/>
      <c r="L12" s="178"/>
      <c r="M12" s="80"/>
      <c r="N12" s="98" t="s">
        <v>34</v>
      </c>
      <c r="O12" s="79">
        <f>+'4-presupuesto'!I12</f>
        <v>45536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6" t="s">
        <v>49</v>
      </c>
      <c r="C14" s="105" t="s">
        <v>67</v>
      </c>
      <c r="D14" s="81"/>
      <c r="E14" s="212" t="s">
        <v>102</v>
      </c>
      <c r="F14" s="213"/>
      <c r="G14" s="185" t="s">
        <v>151</v>
      </c>
      <c r="H14" s="186"/>
      <c r="I14" s="187"/>
      <c r="J14" s="186"/>
      <c r="K14" s="188"/>
      <c r="L14" s="188"/>
      <c r="M14" s="158" t="s">
        <v>161</v>
      </c>
      <c r="N14" s="158" t="s">
        <v>163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6"/>
      <c r="C15" s="105" t="s">
        <v>53</v>
      </c>
      <c r="D15" s="90" t="s">
        <v>98</v>
      </c>
      <c r="E15" s="214" t="s">
        <v>101</v>
      </c>
      <c r="F15" s="215"/>
      <c r="G15" s="189" t="s">
        <v>153</v>
      </c>
      <c r="H15" s="190"/>
      <c r="I15" s="191"/>
      <c r="J15" s="190"/>
      <c r="K15" s="192"/>
      <c r="L15" s="192"/>
      <c r="M15" s="90" t="s">
        <v>160</v>
      </c>
      <c r="N15" s="157" t="s">
        <v>162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6" t="s">
        <v>173</v>
      </c>
      <c r="H16" s="217"/>
      <c r="I16" s="217"/>
      <c r="J16" s="217"/>
      <c r="K16" s="217"/>
      <c r="L16" s="182" t="s">
        <v>168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54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76</v>
      </c>
      <c r="D18" s="83"/>
      <c r="E18" s="148" t="s">
        <v>87</v>
      </c>
      <c r="F18" s="148" t="s">
        <v>88</v>
      </c>
      <c r="G18" s="175" t="s">
        <v>169</v>
      </c>
      <c r="H18" s="193" t="s">
        <v>99</v>
      </c>
      <c r="I18" s="193" t="s">
        <v>100</v>
      </c>
      <c r="J18" s="193" t="s">
        <v>166</v>
      </c>
      <c r="K18" s="193" t="s">
        <v>165</v>
      </c>
      <c r="L18" s="174" t="s">
        <v>164</v>
      </c>
      <c r="M18" s="55" t="s">
        <v>167</v>
      </c>
      <c r="N18" s="149" t="s">
        <v>8</v>
      </c>
      <c r="O18" s="129" t="s">
        <v>97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77</v>
      </c>
      <c r="C19" s="87" t="s">
        <v>10</v>
      </c>
      <c r="D19" s="111" t="s">
        <v>86</v>
      </c>
      <c r="E19" s="89">
        <f>+'4-presupuesto'!H17</f>
        <v>219581.34411528002</v>
      </c>
      <c r="F19" s="89">
        <f>+E19*'4-presupuesto'!H37</f>
        <v>318832.11165538663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318832.11165538663</v>
      </c>
      <c r="O19" s="110" t="s">
        <v>103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175</v>
      </c>
      <c r="C20" s="87" t="s">
        <v>177</v>
      </c>
      <c r="D20" s="111" t="s">
        <v>86</v>
      </c>
      <c r="E20" s="89">
        <f>+'4-presupuesto'!G21</f>
        <v>388567.49851131829</v>
      </c>
      <c r="F20" s="89">
        <f>+E20*'4-presupuesto'!H37</f>
        <v>564200.00783843419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186186.00258668329</v>
      </c>
      <c r="N20" s="153">
        <f t="shared" ref="N20:N26" si="1">+F20-M20</f>
        <v>378014.00525175093</v>
      </c>
      <c r="O20" s="110" t="s">
        <v>104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176</v>
      </c>
      <c r="C21" s="87" t="s">
        <v>178</v>
      </c>
      <c r="D21" s="111" t="s">
        <v>86</v>
      </c>
      <c r="E21" s="89">
        <f>+'4-presupuesto'!G22+'4-presupuesto'!G23</f>
        <v>763899.80238385045</v>
      </c>
      <c r="F21" s="89">
        <f>+E21*'4-presupuesto'!H37</f>
        <v>1109182.5130613509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366030.22931024584</v>
      </c>
      <c r="N21" s="153">
        <f>+F21-M21</f>
        <v>743152.28375110507</v>
      </c>
      <c r="O21" s="110" t="s">
        <v>104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78</v>
      </c>
      <c r="C22" s="87" t="s">
        <v>85</v>
      </c>
      <c r="D22" s="111" t="s">
        <v>86</v>
      </c>
      <c r="E22" s="89">
        <f>+'4-presupuesto'!H25</f>
        <v>7102187.8968276624</v>
      </c>
      <c r="F22" s="89">
        <f>+E22*'4-presupuesto'!H37</f>
        <v>10312376.826193767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3403084.3526439434</v>
      </c>
      <c r="N22" s="153">
        <f t="shared" si="1"/>
        <v>6909292.4735498233</v>
      </c>
      <c r="O22" s="110" t="s">
        <v>104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89</v>
      </c>
      <c r="C23" s="87" t="s">
        <v>93</v>
      </c>
      <c r="D23" s="111" t="s">
        <v>86</v>
      </c>
      <c r="E23" s="89">
        <f>+'4-presupuesto'!G29</f>
        <v>189178.58490809693</v>
      </c>
      <c r="F23" s="89">
        <f>+E23*'4-presupuesto'!H37</f>
        <v>274687.30528655677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231066.96120705159</v>
      </c>
      <c r="N23" s="153">
        <f t="shared" si="1"/>
        <v>43620.344079505187</v>
      </c>
      <c r="O23" s="110" t="s">
        <v>104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90</v>
      </c>
      <c r="C24" s="87" t="s">
        <v>94</v>
      </c>
      <c r="D24" s="111" t="s">
        <v>86</v>
      </c>
      <c r="E24" s="89">
        <f>+'4-presupuesto'!G30</f>
        <v>72332.957740145299</v>
      </c>
      <c r="F24" s="89">
        <f>+E24*'4-presupuesto'!H37</f>
        <v>105027.45463869099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65936.236022170211</v>
      </c>
      <c r="N24" s="153">
        <f t="shared" si="1"/>
        <v>39091.218616520782</v>
      </c>
      <c r="O24" s="110" t="s">
        <v>104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91</v>
      </c>
      <c r="C25" s="87" t="s">
        <v>95</v>
      </c>
      <c r="D25" s="111" t="s">
        <v>86</v>
      </c>
      <c r="E25" s="89">
        <f>+'4-presupuesto'!G33</f>
        <v>2258186.3191305893</v>
      </c>
      <c r="F25" s="89">
        <f>+E25*'4-presupuesto'!H37</f>
        <v>3278886.5353776161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2758199.3535596509</v>
      </c>
      <c r="N25" s="153">
        <f t="shared" si="1"/>
        <v>520687.18181796512</v>
      </c>
      <c r="O25" s="110" t="s">
        <v>104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92</v>
      </c>
      <c r="C26" s="87" t="s">
        <v>96</v>
      </c>
      <c r="D26" s="111" t="s">
        <v>86</v>
      </c>
      <c r="E26" s="89">
        <f>+'4-presupuesto'!G34</f>
        <v>1630028.0566573045</v>
      </c>
      <c r="F26" s="89">
        <f>+E26*'4-presupuesto'!H37</f>
        <v>2366800.7382664066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1188133.9706097362</v>
      </c>
      <c r="N26" s="153">
        <f t="shared" si="1"/>
        <v>1178666.7676566704</v>
      </c>
      <c r="O26" s="110" t="s">
        <v>104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159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10131356.386378728</v>
      </c>
      <c r="O28" s="8"/>
    </row>
    <row r="29" spans="2:32" s="29" customFormat="1" x14ac:dyDescent="0.2"/>
    <row r="30" spans="2:32" s="29" customFormat="1" x14ac:dyDescent="0.2">
      <c r="B30" s="91"/>
      <c r="C30" s="95" t="s">
        <v>55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5065678.1931893639</v>
      </c>
    </row>
    <row r="31" spans="2:32" s="29" customFormat="1" x14ac:dyDescent="0.2"/>
    <row r="32" spans="2:32" s="29" customFormat="1" x14ac:dyDescent="0.2">
      <c r="B32" s="91"/>
      <c r="C32" s="95" t="s">
        <v>68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158</v>
      </c>
    </row>
    <row r="33" spans="2:16" s="8" customFormat="1" ht="12" x14ac:dyDescent="0.2">
      <c r="B33" s="51">
        <v>1</v>
      </c>
      <c r="C33" s="127" t="s">
        <v>65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64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52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104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66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64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52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69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3" t="s">
        <v>106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  <row r="45" spans="2:16" ht="12.75" customHeight="1" x14ac:dyDescent="0.2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</row>
    <row r="46" spans="2:16" x14ac:dyDescent="0.2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3" t="s">
        <v>105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</row>
    <row r="49" spans="2:22" x14ac:dyDescent="0.2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</row>
    <row r="50" spans="2:22" x14ac:dyDescent="0.2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3" t="s">
        <v>157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</row>
    <row r="53" spans="2:22" x14ac:dyDescent="0.2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</row>
    <row r="60" spans="2:22" x14ac:dyDescent="0.2">
      <c r="B60" s="159" t="s">
        <v>113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112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114</v>
      </c>
    </row>
    <row r="64" spans="2:22" x14ac:dyDescent="0.2">
      <c r="B64" s="162" t="s">
        <v>152</v>
      </c>
    </row>
    <row r="65" spans="2:2" x14ac:dyDescent="0.2">
      <c r="B65" s="162" t="s">
        <v>170</v>
      </c>
    </row>
    <row r="66" spans="2:2" x14ac:dyDescent="0.2">
      <c r="B66" s="162" t="s">
        <v>171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9" t="s">
        <v>150</v>
      </c>
      <c r="C6" s="198"/>
      <c r="D6" s="198"/>
      <c r="E6" s="198"/>
      <c r="F6" s="198"/>
      <c r="G6" s="198"/>
      <c r="H6" s="198"/>
    </row>
    <row r="7" spans="2:11" x14ac:dyDescent="0.2">
      <c r="B7" s="198"/>
      <c r="C7" s="198"/>
      <c r="D7" s="198"/>
      <c r="E7" s="198"/>
      <c r="F7" s="198"/>
      <c r="G7" s="198"/>
      <c r="H7" s="198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8" t="s">
        <v>118</v>
      </c>
      <c r="C10" s="218"/>
      <c r="D10" s="218"/>
      <c r="E10" s="218"/>
      <c r="F10" s="218"/>
      <c r="G10" s="218"/>
      <c r="H10" s="218"/>
      <c r="K10" s="117"/>
    </row>
    <row r="11" spans="2:11" ht="15" customHeight="1" x14ac:dyDescent="0.2">
      <c r="B11" s="218" t="s">
        <v>119</v>
      </c>
      <c r="C11" s="218"/>
      <c r="D11" s="218"/>
      <c r="E11" s="218"/>
      <c r="F11" s="218"/>
      <c r="G11" s="218"/>
      <c r="H11" s="218"/>
      <c r="K11" s="117"/>
    </row>
    <row r="12" spans="2:11" ht="15" customHeight="1" x14ac:dyDescent="0.2">
      <c r="B12" s="218" t="s">
        <v>120</v>
      </c>
      <c r="C12" s="218"/>
      <c r="D12" s="218"/>
      <c r="E12" s="218"/>
      <c r="F12" s="218"/>
      <c r="G12" s="218"/>
      <c r="H12" s="218"/>
      <c r="K12" s="117"/>
    </row>
    <row r="13" spans="2:11" ht="15" customHeight="1" x14ac:dyDescent="0.2">
      <c r="B13" s="218" t="s">
        <v>121</v>
      </c>
      <c r="C13" s="218"/>
      <c r="D13" s="218"/>
      <c r="E13" s="218"/>
      <c r="F13" s="218"/>
      <c r="G13" s="218"/>
      <c r="H13" s="218"/>
      <c r="K13" s="117"/>
    </row>
    <row r="14" spans="2:11" ht="15" customHeight="1" x14ac:dyDescent="0.2">
      <c r="B14" s="218" t="s">
        <v>122</v>
      </c>
      <c r="C14" s="218"/>
      <c r="D14" s="218"/>
      <c r="E14" s="218"/>
      <c r="F14" s="218"/>
      <c r="G14" s="218"/>
      <c r="H14" s="218"/>
      <c r="K14" s="117"/>
    </row>
    <row r="15" spans="2:11" ht="15" customHeight="1" x14ac:dyDescent="0.2">
      <c r="B15" s="165" t="s">
        <v>123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8" t="s">
        <v>124</v>
      </c>
      <c r="C16" s="218"/>
      <c r="D16" s="218"/>
      <c r="E16" s="218"/>
      <c r="F16" s="218"/>
      <c r="G16" s="218"/>
      <c r="H16" s="218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8" t="s">
        <v>125</v>
      </c>
      <c r="C18" s="218"/>
      <c r="D18" s="218"/>
      <c r="E18" s="218"/>
      <c r="F18" s="218"/>
      <c r="G18" s="218"/>
      <c r="H18" s="218"/>
    </row>
    <row r="19" spans="2:11" ht="15" customHeight="1" x14ac:dyDescent="0.2">
      <c r="B19" s="218" t="s">
        <v>126</v>
      </c>
      <c r="C19" s="218"/>
      <c r="D19" s="218"/>
      <c r="E19" s="218"/>
      <c r="F19" s="218"/>
      <c r="G19" s="218"/>
      <c r="H19" s="218"/>
    </row>
    <row r="20" spans="2:11" ht="15" customHeight="1" x14ac:dyDescent="0.2">
      <c r="B20" s="218" t="s">
        <v>127</v>
      </c>
      <c r="C20" s="218"/>
      <c r="D20" s="218"/>
      <c r="E20" s="218"/>
      <c r="F20" s="218"/>
      <c r="G20" s="218"/>
      <c r="H20" s="218"/>
    </row>
    <row r="21" spans="2:11" ht="15" customHeight="1" x14ac:dyDescent="0.2">
      <c r="B21" s="218" t="s">
        <v>128</v>
      </c>
      <c r="C21" s="218"/>
      <c r="D21" s="218"/>
      <c r="E21" s="218"/>
      <c r="F21" s="218"/>
      <c r="G21" s="218"/>
      <c r="H21" s="218"/>
    </row>
    <row r="22" spans="2:11" ht="15" customHeight="1" x14ac:dyDescent="0.2">
      <c r="B22" s="218" t="s">
        <v>129</v>
      </c>
      <c r="C22" s="218"/>
      <c r="D22" s="218"/>
      <c r="E22" s="218"/>
      <c r="F22" s="218"/>
      <c r="G22" s="218"/>
      <c r="H22" s="218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8" t="s">
        <v>130</v>
      </c>
      <c r="C24" s="218"/>
      <c r="D24" s="218"/>
      <c r="E24" s="218"/>
      <c r="F24" s="218"/>
      <c r="G24" s="218"/>
      <c r="H24" s="218"/>
    </row>
    <row r="25" spans="2:11" ht="15" customHeight="1" x14ac:dyDescent="0.2">
      <c r="B25" s="218" t="s">
        <v>131</v>
      </c>
      <c r="C25" s="218"/>
      <c r="D25" s="218"/>
      <c r="E25" s="218"/>
      <c r="F25" s="218"/>
      <c r="G25" s="218"/>
      <c r="H25" s="218"/>
    </row>
    <row r="26" spans="2:11" ht="15" customHeight="1" x14ac:dyDescent="0.2">
      <c r="B26" s="218" t="s">
        <v>132</v>
      </c>
      <c r="C26" s="218"/>
      <c r="D26" s="218"/>
      <c r="E26" s="218"/>
      <c r="F26" s="218"/>
      <c r="G26" s="218"/>
      <c r="H26" s="218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8" t="s">
        <v>133</v>
      </c>
      <c r="C28" s="218"/>
      <c r="D28" s="218"/>
      <c r="E28" s="218"/>
      <c r="F28" s="218"/>
      <c r="G28" s="218"/>
      <c r="H28" s="218"/>
    </row>
    <row r="29" spans="2:11" ht="15" customHeight="1" x14ac:dyDescent="0.2">
      <c r="B29" s="165" t="s">
        <v>134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8" t="s">
        <v>135</v>
      </c>
      <c r="C30" s="218"/>
      <c r="D30" s="218"/>
      <c r="E30" s="218"/>
      <c r="F30" s="218"/>
      <c r="G30" s="218"/>
      <c r="H30" s="218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8" t="s">
        <v>136</v>
      </c>
      <c r="C32" s="218"/>
      <c r="D32" s="218"/>
      <c r="E32" s="218"/>
      <c r="F32" s="218"/>
      <c r="G32" s="218"/>
      <c r="H32" s="218"/>
    </row>
    <row r="33" spans="2:8" ht="15" customHeight="1" x14ac:dyDescent="0.2">
      <c r="B33" s="218" t="s">
        <v>137</v>
      </c>
      <c r="C33" s="218"/>
      <c r="D33" s="218"/>
      <c r="E33" s="218"/>
      <c r="F33" s="218"/>
      <c r="G33" s="218"/>
      <c r="H33" s="218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8" t="s">
        <v>138</v>
      </c>
      <c r="C35" s="218"/>
      <c r="D35" s="218"/>
      <c r="E35" s="218"/>
      <c r="F35" s="218"/>
      <c r="G35" s="218"/>
      <c r="H35" s="218"/>
    </row>
    <row r="36" spans="2:8" ht="15" customHeight="1" x14ac:dyDescent="0.2">
      <c r="B36" s="218" t="s">
        <v>139</v>
      </c>
      <c r="C36" s="218"/>
      <c r="D36" s="218"/>
      <c r="E36" s="218"/>
      <c r="F36" s="218"/>
      <c r="G36" s="218"/>
      <c r="H36" s="218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8" t="s">
        <v>140</v>
      </c>
      <c r="C38" s="218"/>
      <c r="D38" s="218"/>
      <c r="E38" s="218"/>
      <c r="F38" s="218"/>
      <c r="G38" s="218"/>
      <c r="H38" s="218"/>
    </row>
    <row r="39" spans="2:8" ht="15" customHeight="1" x14ac:dyDescent="0.2">
      <c r="B39" s="218" t="s">
        <v>141</v>
      </c>
      <c r="C39" s="218"/>
      <c r="D39" s="218"/>
      <c r="E39" s="218"/>
      <c r="F39" s="218"/>
      <c r="G39" s="218"/>
      <c r="H39" s="218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8" t="s">
        <v>142</v>
      </c>
      <c r="C41" s="218"/>
      <c r="D41" s="218"/>
      <c r="E41" s="218"/>
      <c r="F41" s="218"/>
      <c r="G41" s="218"/>
      <c r="H41" s="218"/>
    </row>
    <row r="42" spans="2:8" ht="15" customHeight="1" x14ac:dyDescent="0.2">
      <c r="B42" s="218" t="s">
        <v>143</v>
      </c>
      <c r="C42" s="218"/>
      <c r="D42" s="218"/>
      <c r="E42" s="218"/>
      <c r="F42" s="218"/>
      <c r="G42" s="218"/>
      <c r="H42" s="218"/>
    </row>
    <row r="43" spans="2:8" ht="15" customHeight="1" x14ac:dyDescent="0.2">
      <c r="B43" s="218" t="s">
        <v>144</v>
      </c>
      <c r="C43" s="218"/>
      <c r="D43" s="218"/>
      <c r="E43" s="218"/>
      <c r="F43" s="218"/>
      <c r="G43" s="218"/>
      <c r="H43" s="218"/>
    </row>
    <row r="44" spans="2:8" ht="15" customHeight="1" x14ac:dyDescent="0.2">
      <c r="B44" s="218" t="s">
        <v>145</v>
      </c>
      <c r="C44" s="218"/>
      <c r="D44" s="218"/>
      <c r="E44" s="218"/>
      <c r="F44" s="218"/>
      <c r="G44" s="218"/>
      <c r="H44" s="218"/>
    </row>
    <row r="45" spans="2:8" ht="15" customHeight="1" x14ac:dyDescent="0.2">
      <c r="B45" s="218" t="s">
        <v>146</v>
      </c>
      <c r="C45" s="218"/>
      <c r="D45" s="218"/>
      <c r="E45" s="218"/>
      <c r="F45" s="218"/>
      <c r="G45" s="218"/>
      <c r="H45" s="218"/>
    </row>
    <row r="46" spans="2:8" ht="15" customHeight="1" x14ac:dyDescent="0.2">
      <c r="B46" s="218" t="s">
        <v>147</v>
      </c>
      <c r="C46" s="218"/>
      <c r="D46" s="218"/>
      <c r="E46" s="218"/>
      <c r="F46" s="218"/>
      <c r="G46" s="218"/>
      <c r="H46" s="218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8" t="s">
        <v>117</v>
      </c>
      <c r="C48" s="218"/>
      <c r="D48" s="218"/>
      <c r="E48" s="218"/>
      <c r="F48" s="218"/>
      <c r="G48" s="218"/>
      <c r="H48" s="218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148</v>
      </c>
      <c r="D50" s="120"/>
      <c r="E50" s="120"/>
      <c r="F50" s="120" t="s">
        <v>149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115</v>
      </c>
    </row>
    <row r="58" spans="2:8" x14ac:dyDescent="0.2">
      <c r="B58" s="162" t="s">
        <v>116</v>
      </c>
    </row>
  </sheetData>
  <mergeCells count="30">
    <mergeCell ref="B13:H13"/>
    <mergeCell ref="B14:H14"/>
    <mergeCell ref="B6:H7"/>
    <mergeCell ref="B10:H10"/>
    <mergeCell ref="B11:H11"/>
    <mergeCell ref="B12:H12"/>
    <mergeCell ref="B16:H16"/>
    <mergeCell ref="B28:H28"/>
    <mergeCell ref="B19:H19"/>
    <mergeCell ref="B20:H20"/>
    <mergeCell ref="B18:H18"/>
    <mergeCell ref="B21:H21"/>
    <mergeCell ref="B30:H30"/>
    <mergeCell ref="B44:H44"/>
    <mergeCell ref="B45:H45"/>
    <mergeCell ref="B22:H22"/>
    <mergeCell ref="B24:H24"/>
    <mergeCell ref="B25:H25"/>
    <mergeCell ref="B26:H26"/>
    <mergeCell ref="B43:H43"/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62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2024-10-25T13:00:44Z</dcterms:modified>
</cp:coreProperties>
</file>