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4\10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H28" i="2"/>
  <c r="I20" i="1"/>
  <c r="J19" i="1"/>
  <c r="E21" i="2"/>
  <c r="G21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H32" i="2"/>
  <c r="E25" i="8"/>
  <c r="F25" i="8"/>
  <c r="I40" i="1"/>
  <c r="I42" i="1"/>
  <c r="J41" i="1"/>
  <c r="E34" i="2"/>
  <c r="G34" i="2"/>
  <c r="E26" i="8"/>
  <c r="F26" i="8"/>
  <c r="I43" i="1"/>
  <c r="N38" i="8"/>
  <c r="E23" i="8"/>
  <c r="F23" i="8"/>
  <c r="M26" i="8"/>
  <c r="N26" i="8"/>
  <c r="M25" i="8"/>
  <c r="N25" i="8"/>
  <c r="M23" i="8"/>
  <c r="N23" i="8"/>
  <c r="M24" i="8"/>
  <c r="N24" i="8"/>
  <c r="M22" i="8"/>
  <c r="N22" i="8"/>
  <c r="M21" i="8"/>
  <c r="N21" i="8"/>
  <c r="H20" i="2"/>
  <c r="H36" i="2"/>
  <c r="E20" i="8"/>
  <c r="F20" i="8"/>
  <c r="M19" i="8"/>
  <c r="N19" i="8"/>
  <c r="M20" i="8"/>
  <c r="N20" i="8"/>
  <c r="N28" i="8"/>
  <c r="N30" i="8"/>
  <c r="H38" i="2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<sst xmlns="http://schemas.openxmlformats.org/spreadsheetml/2006/main" count="258" uniqueCount="189">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</sst>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7" formatCode="0.0"/>
    <numFmt numFmtId="189" formatCode="0.00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4" fontId="49" fillId="0" borderId="0" xfId="2" applyNumberFormat="1" applyFont="1" applyBorder="1" applyAlignment="1">
      <alignment vertical="center"/>
    </xf>
    <xf numFmtId="189" fontId="47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73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73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73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73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73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737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8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8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9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9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6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5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6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704850</xdr:colOff>
      <xdr:row>3</xdr:row>
      <xdr:rowOff>152400</xdr:rowOff>
    </xdr:to>
    <xdr:pic>
      <xdr:nvPicPr>
        <xdr:cNvPr id="740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8</xdr:col>
      <xdr:colOff>704850</xdr:colOff>
      <xdr:row>57</xdr:row>
      <xdr:rowOff>142875</xdr:rowOff>
    </xdr:to>
    <xdr:pic>
      <xdr:nvPicPr>
        <xdr:cNvPr id="740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43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438150</xdr:colOff>
      <xdr:row>4</xdr:row>
      <xdr:rowOff>0</xdr:rowOff>
    </xdr:to>
    <xdr:pic>
      <xdr:nvPicPr>
        <xdr:cNvPr id="886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419100</xdr:colOff>
      <xdr:row>57</xdr:row>
      <xdr:rowOff>142875</xdr:rowOff>
    </xdr:to>
    <xdr:pic>
      <xdr:nvPicPr>
        <xdr:cNvPr id="887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871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872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873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874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875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876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2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2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70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70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705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706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707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708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5" width="8.7109375" customWidth="1"/>
    <col min="6" max="6" width="9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45566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222164.65404604803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24684.961560672004</v>
      </c>
      <c r="G18" s="89">
        <f>+E18*F18</f>
        <v>222164.65404604803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1162997.032897224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144713.85214964944</v>
      </c>
      <c r="G21" s="89">
        <f>+E21*F21</f>
        <v>390727.40080405353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190683.85977609147</v>
      </c>
      <c r="G22" s="89">
        <f>+E22*F22</f>
        <v>772269.63209317042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7181771.1393047692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210732.7212237315</v>
      </c>
      <c r="G26" s="89">
        <f>+E26*F26</f>
        <v>7181771.1393047692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267655.26791380218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14333.122635221855</v>
      </c>
      <c r="G29" s="89">
        <f>+E29*F29</f>
        <v>193497.15557549504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12359.685389717855</v>
      </c>
      <c r="G30" s="89">
        <f>+E30*F30</f>
        <v>74158.112338307139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3942791.0932938759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20150.673176133019</v>
      </c>
      <c r="G33" s="89">
        <f>+E33*F33</f>
        <v>2289116.4728087108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14556.994898637018</v>
      </c>
      <c r="G34" s="89">
        <f>+E34*F34</f>
        <v>1653674.6204851652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12777379.187455717</v>
      </c>
      <c r="K36" s="194"/>
      <c r="L36" s="195"/>
      <c r="M36" s="196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18552754.580185704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2.28515625" bestFit="1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45566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222164.65404604803</v>
      </c>
      <c r="F19" s="89">
        <f>+E19*'4-presupuesto'!H37</f>
        <v>322583.07767486176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322583.07767486176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390727.40080405353</v>
      </c>
      <c r="F20" s="89">
        <f>+E20*'4-presupuesto'!H37</f>
        <v>567336.18596748577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187220.94136927032</v>
      </c>
      <c r="N20" s="153">
        <f t="shared" ref="N20:N26" si="1">+F20-M20</f>
        <v>380115.24459821545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772269.63209317042</v>
      </c>
      <c r="F21" s="89">
        <f>+E21*'4-presupuesto'!H37</f>
        <v>1121335.5057992835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370040.71691376355</v>
      </c>
      <c r="N21" s="153">
        <f>+F21-M21</f>
        <v>751294.78888551996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7181771.1393047692</v>
      </c>
      <c r="F22" s="89">
        <f>+E22*'4-presupuesto'!H37</f>
        <v>10427931.694270527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3441217.4591092742</v>
      </c>
      <c r="N22" s="153">
        <f t="shared" si="1"/>
        <v>6986714.2351612523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193497.15557549504</v>
      </c>
      <c r="F23" s="89">
        <f>+E23*'4-presupuesto'!H37</f>
        <v>280957.86989561882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236341.76015619456</v>
      </c>
      <c r="N23" s="153">
        <f t="shared" si="1"/>
        <v>44616.109739424253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74158.112338307139</v>
      </c>
      <c r="F24" s="89">
        <f>+E24*'4-presupuesto'!H37</f>
        <v>107677.57911522198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67599.984168536364</v>
      </c>
      <c r="N24" s="153">
        <f t="shared" si="1"/>
        <v>40077.594946685611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2289116.4728087108</v>
      </c>
      <c r="F25" s="89">
        <f>+E25*'4-presupuesto'!H37</f>
        <v>3323797.1185182487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2795978.1360975509</v>
      </c>
      <c r="N25" s="153">
        <f t="shared" si="1"/>
        <v>527818.98242069781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1653674.6204851652</v>
      </c>
      <c r="F26" s="89">
        <f>+E26*'4-presupuesto'!H37</f>
        <v>2401135.5489444602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1205370.0455701191</v>
      </c>
      <c r="N26" s="153">
        <f t="shared" si="1"/>
        <v>1195765.5033743412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10248985.536801001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5124492.7684005005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2024-12-26T20:10:54Z</dcterms:modified>
</cp:coreProperties>
</file>